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9e12f04a43542b/Escritorio/Plantillas Costos/"/>
    </mc:Choice>
  </mc:AlternateContent>
  <xr:revisionPtr revIDLastSave="9" documentId="13_ncr:1_{A2B3665F-73F4-484C-916C-F2DCCE5A5777}" xr6:coauthVersionLast="47" xr6:coauthVersionMax="47" xr10:uidLastSave="{19AAB100-638C-404D-BBEE-E12A9996A8A9}"/>
  <bookViews>
    <workbookView xWindow="-120" yWindow="-120" windowWidth="20730" windowHeight="11040" xr2:uid="{00000000-000D-0000-FFFF-FFFF00000000}"/>
  </bookViews>
  <sheets>
    <sheet name="- AYUDA -" sheetId="7" r:id="rId1"/>
    <sheet name="Costo de Producción" sheetId="1" r:id="rId2"/>
    <sheet name="Otros Costos" sheetId="6" r:id="rId3"/>
    <sheet name="Precio de Venta" sheetId="3" r:id="rId4"/>
  </sheets>
  <externalReferences>
    <externalReference r:id="rId5"/>
  </externalReferences>
  <definedNames>
    <definedName name="Comprobantes">'[1]Tabla de Comprobantes'!$A$3:$A$65</definedName>
    <definedName name="PC">'[1]Tabla de Comprobantes'!$E$3:$E$14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6" l="1"/>
  <c r="G27" i="6"/>
  <c r="C9" i="6" l="1"/>
  <c r="C8" i="6"/>
  <c r="G8" i="6"/>
  <c r="G9" i="6" s="1"/>
  <c r="F9" i="3" s="1"/>
  <c r="E26" i="1"/>
  <c r="F8" i="1" s="1"/>
  <c r="F26" i="1" l="1"/>
  <c r="F9" i="1" s="1"/>
  <c r="F10" i="1" s="1"/>
  <c r="F8" i="3" s="1"/>
  <c r="F10" i="3" s="1"/>
  <c r="F11" i="3" s="1"/>
  <c r="F12" i="3" s="1"/>
  <c r="F1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</author>
  </authors>
  <commentList>
    <comment ref="B13" authorId="0" shapeId="0" xr:uid="{24A1F469-B3D5-4ADF-8174-6A16BA9A19C2}">
      <text>
        <r>
          <rPr>
            <sz val="14"/>
            <color indexed="81"/>
            <rFont val="Calibri"/>
            <family val="2"/>
            <scheme val="minor"/>
          </rPr>
          <t>Cantidad usada en el producto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<sst xmlns="http://schemas.openxmlformats.org/spreadsheetml/2006/main" count="70" uniqueCount="56">
  <si>
    <t>Cordón</t>
  </si>
  <si>
    <t>Regulador</t>
  </si>
  <si>
    <t>Bobina Hilo</t>
  </si>
  <si>
    <t>Bolsas Poliet</t>
  </si>
  <si>
    <t>Mano de Obra Armado y Term</t>
  </si>
  <si>
    <t>Alquiler local</t>
  </si>
  <si>
    <t>Alquiler maquina</t>
  </si>
  <si>
    <t>Energía Eléctrica</t>
  </si>
  <si>
    <t>Mano de Obra Confección</t>
  </si>
  <si>
    <t>Mano de Obra Marcado y Corte</t>
  </si>
  <si>
    <t>Metros</t>
  </si>
  <si>
    <t>Unidades</t>
  </si>
  <si>
    <t>Horas</t>
  </si>
  <si>
    <t>%</t>
  </si>
  <si>
    <t>Bolsas</t>
  </si>
  <si>
    <t xml:space="preserve">IVA </t>
  </si>
  <si>
    <t>Proporción</t>
  </si>
  <si>
    <t>Buzos de algodón</t>
  </si>
  <si>
    <t xml:space="preserve">Tela </t>
  </si>
  <si>
    <t>PRODUCTO</t>
  </si>
  <si>
    <t>CANTIDAD</t>
  </si>
  <si>
    <t>MEDIDA</t>
  </si>
  <si>
    <t>DETALLE</t>
  </si>
  <si>
    <t>COSTO FIJO</t>
  </si>
  <si>
    <t>COSTO VARIABLE</t>
  </si>
  <si>
    <t>Total</t>
  </si>
  <si>
    <t>Gasto Teléfono</t>
  </si>
  <si>
    <t>Determinación del Costo de Producción</t>
  </si>
  <si>
    <t>COSTOS</t>
  </si>
  <si>
    <t>ADMINISTRACIÓN</t>
  </si>
  <si>
    <t>Salario área comercialización</t>
  </si>
  <si>
    <t>Otros gastos asociados</t>
  </si>
  <si>
    <t>Liste los costos asociados a la producción</t>
  </si>
  <si>
    <t>Liste los costos asociados a la comercialización del producto</t>
  </si>
  <si>
    <t>Liste los costos asociados a la administración</t>
  </si>
  <si>
    <t>Determinación de precio de venta</t>
  </si>
  <si>
    <t>% Utilidad deseada</t>
  </si>
  <si>
    <t>COSTO UNITARIO DE PRODUCCIÓN</t>
  </si>
  <si>
    <t>COSTO TOTAL</t>
  </si>
  <si>
    <t xml:space="preserve">UTILIDAD </t>
  </si>
  <si>
    <t>PRECIO DE VENTA SIN IVA</t>
  </si>
  <si>
    <t>PRECIO DE VENTA CON IVA</t>
  </si>
  <si>
    <t>Especifique la utilidad o margen deseado y el % de IVA</t>
  </si>
  <si>
    <t>COSTO POR UNIDAD</t>
  </si>
  <si>
    <t>Ayuda</t>
  </si>
  <si>
    <t>COSTO FIJO UNITARIO</t>
  </si>
  <si>
    <t>COSTO VARIABLE UNITARIO</t>
  </si>
  <si>
    <t>COSTO TOTAL UNITARIO</t>
  </si>
  <si>
    <t>Determinación de otros costos</t>
  </si>
  <si>
    <t>COSTO UNITARIO "OTROS"</t>
  </si>
  <si>
    <t>DISTRIBUCIÓN</t>
  </si>
  <si>
    <t>Salario contador</t>
  </si>
  <si>
    <t>Distribución de producto</t>
  </si>
  <si>
    <t>Material de oficina</t>
  </si>
  <si>
    <t>COSTO TOTAL UNITARIO OTROS</t>
  </si>
  <si>
    <t>COSTO TOTAL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</si>
</sst>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&quot;$&quot;\ #,##0.00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9"/>
      <color indexed="81"/>
      <name val="Tahoma"/>
      <charset val="1"/>
    </font>
    <font>
      <sz val="14"/>
      <color indexed="8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FFFCE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FFDB00"/>
      </bottom>
      <diagonal/>
    </border>
    <border>
      <left/>
      <right/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</cellStyleXfs>
  <cellXfs count="6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0" applyFont="1"/>
    <xf numFmtId="0" fontId="4" fillId="0" borderId="0" xfId="0" applyFont="1" applyFill="1"/>
    <xf numFmtId="0" fontId="9" fillId="0" borderId="0" xfId="0" applyFont="1"/>
    <xf numFmtId="0" fontId="0" fillId="3" borderId="0" xfId="0" applyFill="1"/>
    <xf numFmtId="0" fontId="0" fillId="0" borderId="0" xfId="0" applyFill="1"/>
    <xf numFmtId="0" fontId="12" fillId="4" borderId="2" xfId="0" applyFont="1" applyFill="1" applyBorder="1" applyAlignment="1">
      <alignment horizontal="right" vertical="center" indent="1"/>
    </xf>
    <xf numFmtId="0" fontId="13" fillId="5" borderId="0" xfId="0" applyFont="1" applyFill="1" applyBorder="1" applyAlignment="1"/>
    <xf numFmtId="0" fontId="12" fillId="0" borderId="0" xfId="0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5" fillId="0" borderId="0" xfId="0" applyFont="1" applyBorder="1" applyAlignment="1">
      <alignment horizontal="center" vertical="center"/>
    </xf>
    <xf numFmtId="164" fontId="10" fillId="0" borderId="0" xfId="2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65" fontId="13" fillId="0" borderId="0" xfId="0" applyNumberFormat="1" applyFont="1" applyBorder="1" applyAlignment="1">
      <alignment horizontal="right"/>
    </xf>
    <xf numFmtId="0" fontId="15" fillId="2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left"/>
    </xf>
    <xf numFmtId="165" fontId="15" fillId="2" borderId="6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165" fontId="14" fillId="0" borderId="3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165" fontId="14" fillId="0" borderId="4" xfId="0" applyNumberFormat="1" applyFont="1" applyBorder="1" applyAlignment="1">
      <alignment horizontal="center"/>
    </xf>
    <xf numFmtId="0" fontId="14" fillId="5" borderId="2" xfId="0" applyFont="1" applyFill="1" applyBorder="1" applyAlignment="1"/>
    <xf numFmtId="0" fontId="14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 indent="1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165" fontId="14" fillId="0" borderId="5" xfId="0" applyNumberFormat="1" applyFont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5" fontId="14" fillId="0" borderId="11" xfId="0" applyNumberFormat="1" applyFont="1" applyBorder="1" applyAlignment="1">
      <alignment horizontal="right"/>
    </xf>
    <xf numFmtId="165" fontId="14" fillId="0" borderId="12" xfId="0" applyNumberFormat="1" applyFont="1" applyBorder="1" applyAlignment="1">
      <alignment horizontal="right"/>
    </xf>
    <xf numFmtId="165" fontId="14" fillId="0" borderId="13" xfId="0" applyNumberFormat="1" applyFont="1" applyBorder="1" applyAlignment="1">
      <alignment horizontal="right"/>
    </xf>
    <xf numFmtId="165" fontId="15" fillId="2" borderId="1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center"/>
    </xf>
    <xf numFmtId="0" fontId="17" fillId="0" borderId="0" xfId="0" applyFont="1" applyBorder="1" applyAlignment="1">
      <alignment vertical="top"/>
    </xf>
    <xf numFmtId="0" fontId="12" fillId="4" borderId="2" xfId="0" applyFont="1" applyFill="1" applyBorder="1" applyAlignment="1">
      <alignment horizontal="left" vertical="center" indent="1"/>
    </xf>
    <xf numFmtId="0" fontId="4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9" fontId="14" fillId="5" borderId="2" xfId="3" applyFont="1" applyFill="1" applyBorder="1" applyAlignment="1">
      <alignment horizontal="center"/>
    </xf>
    <xf numFmtId="9" fontId="14" fillId="5" borderId="0" xfId="3" applyFont="1" applyFill="1" applyBorder="1" applyAlignment="1">
      <alignment horizontal="center"/>
    </xf>
    <xf numFmtId="0" fontId="18" fillId="0" borderId="0" xfId="0" applyFont="1" applyBorder="1" applyAlignment="1">
      <alignment vertical="top"/>
    </xf>
    <xf numFmtId="165" fontId="14" fillId="2" borderId="6" xfId="0" applyNumberFormat="1" applyFont="1" applyFill="1" applyBorder="1" applyAlignment="1">
      <alignment horizontal="center" wrapText="1"/>
    </xf>
    <xf numFmtId="0" fontId="19" fillId="0" borderId="0" xfId="4" applyFill="1"/>
    <xf numFmtId="0" fontId="19" fillId="0" borderId="0" xfId="4"/>
    <xf numFmtId="0" fontId="20" fillId="0" borderId="0" xfId="4" applyFont="1" applyBorder="1" applyAlignment="1">
      <alignment vertical="center"/>
    </xf>
    <xf numFmtId="0" fontId="20" fillId="0" borderId="0" xfId="4" applyFont="1" applyBorder="1" applyAlignment="1">
      <alignment vertical="top"/>
    </xf>
    <xf numFmtId="0" fontId="11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</cellXfs>
  <cellStyles count="5">
    <cellStyle name="Currency" xfId="2" builtinId="4"/>
    <cellStyle name="Hyperlink" xfId="1" builtinId="8"/>
    <cellStyle name="Normal" xfId="0" builtinId="0"/>
    <cellStyle name="Normal 2" xfId="4" xr:uid="{9C2896C9-B5E4-4D6E-BC56-11F678BE9C4F}"/>
    <cellStyle name="Percent" xfId="3" builtinId="5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numFmt numFmtId="165" formatCode="&quot;$&quot;\ 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numFmt numFmtId="165" formatCode="&quot;$&quot;\ #,##0.00"/>
      <alignment horizontal="right" vertical="bottom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border>
        <top style="medium">
          <color rgb="FFFFFFFF"/>
        </top>
      </border>
    </dxf>
    <dxf>
      <font>
        <b/>
        <strike val="0"/>
        <outline val="0"/>
        <shadow val="0"/>
        <u val="none"/>
        <vertAlign val="baseline"/>
        <sz val="16"/>
        <color rgb="FF595959"/>
        <name val="Calibri"/>
        <family val="2"/>
        <scheme val="none"/>
      </font>
      <fill>
        <patternFill patternType="solid">
          <fgColor rgb="FF000000"/>
          <bgColor rgb="FFF2F2F2"/>
        </patternFill>
      </fill>
      <border diagonalUp="0" diagonalDown="0">
        <left style="medium">
          <color rgb="FFFFFFFF"/>
        </left>
        <right style="medium">
          <color rgb="FFFFFFFF"/>
        </right>
        <top/>
        <bottom/>
        <vertical style="medium">
          <color rgb="FFFFFFFF"/>
        </vertical>
        <horizontal/>
      </border>
    </dxf>
    <dxf>
      <border outline="0">
        <bottom style="medium">
          <color rgb="FFF2F2F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595959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border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fill>
        <patternFill patternType="solid">
          <fgColor indexed="64"/>
          <bgColor rgb="FFFFDB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numFmt numFmtId="165" formatCode="&quot;$&quot;\ 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numFmt numFmtId="165" formatCode="&quot;$&quot;\ #,##0.00"/>
      <alignment horizontal="right" vertical="bottom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border>
        <top style="medium">
          <color rgb="FFFFFFFF"/>
        </top>
      </border>
    </dxf>
    <dxf>
      <font>
        <b/>
        <strike val="0"/>
        <outline val="0"/>
        <shadow val="0"/>
        <u val="none"/>
        <vertAlign val="baseline"/>
        <sz val="16"/>
        <color rgb="FF595959"/>
        <name val="Calibri"/>
        <family val="2"/>
        <scheme val="none"/>
      </font>
      <fill>
        <patternFill patternType="solid">
          <fgColor rgb="FF000000"/>
          <bgColor rgb="FFF2F2F2"/>
        </patternFill>
      </fill>
      <border diagonalUp="0" diagonalDown="0">
        <left style="medium">
          <color rgb="FFFFFFFF"/>
        </left>
        <right style="medium">
          <color rgb="FFFFFFFF"/>
        </right>
        <top/>
        <bottom/>
        <vertical style="medium">
          <color rgb="FFFFFFFF"/>
        </vertical>
        <horizontal/>
      </border>
    </dxf>
    <dxf>
      <border outline="0">
        <bottom style="medium">
          <color rgb="FFF2F2F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595959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border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fill>
        <patternFill patternType="solid">
          <fgColor indexed="64"/>
          <bgColor rgb="FFFFDB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numFmt numFmtId="165" formatCode="&quot;$&quot;\ #,##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numFmt numFmtId="165" formatCode="&quot;$&quot;\ #,##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border>
        <top style="medium">
          <color theme="0"/>
        </top>
      </border>
    </dxf>
    <dxf>
      <font>
        <b/>
        <strike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border outline="0">
        <bottom style="medium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34998626667073579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fill>
        <patternFill patternType="solid">
          <fgColor indexed="64"/>
          <bgColor rgb="FFFFDB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</xdr:row>
      <xdr:rowOff>152400</xdr:rowOff>
    </xdr:from>
    <xdr:to>
      <xdr:col>7</xdr:col>
      <xdr:colOff>444500</xdr:colOff>
      <xdr:row>29</xdr:row>
      <xdr:rowOff>101600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E6C4E981-64AC-4BCB-AA30-111590030269}"/>
            </a:ext>
          </a:extLst>
        </xdr:cNvPr>
        <xdr:cNvSpPr txBox="1"/>
      </xdr:nvSpPr>
      <xdr:spPr>
        <a:xfrm>
          <a:off x="254000" y="1809750"/>
          <a:ext cx="8067675" cy="494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En la plantilla de Excel de Costo de Manufacturas podrás obtener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el precio de venta de tu producto teniendo en cuenta los costos de producción y operativos.</a:t>
          </a:r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sigue estos pasos: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1.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En la hoja "Costo de Producción" en la celda C8 y C9 escriba el producto y la cantidad a producir. En la tabla de abajo, especifique los costos asociados a la producción: tanto fijo como variable.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2.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En la hoja "Otros Costos" especifique aquellos costos que no están relacionados con la producción. Por ejemplo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3. </a:t>
          </a:r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En la hoja "Precio de Venta" escriba el % de margen deseado y el % de IVA que se le agregará al precio del producto.</a:t>
          </a:r>
        </a:p>
        <a:p>
          <a:endParaRPr lang="es-ES" sz="1600" b="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RESULTADO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En la hoja "Precio de Venta"podrá ver el precio que debe cobrar teniendo en cuenta los costos y el margen que desee.</a:t>
          </a:r>
        </a:p>
      </xdr:txBody>
    </xdr:sp>
    <xdr:clientData/>
  </xdr:twoCellAnchor>
  <xdr:twoCellAnchor editAs="absolute">
    <xdr:from>
      <xdr:col>1</xdr:col>
      <xdr:colOff>0</xdr:colOff>
      <xdr:row>1</xdr:row>
      <xdr:rowOff>0</xdr:rowOff>
    </xdr:from>
    <xdr:to>
      <xdr:col>5</xdr:col>
      <xdr:colOff>282575</xdr:colOff>
      <xdr:row>2</xdr:row>
      <xdr:rowOff>55562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F2A15D8C-3D3B-4AE9-BA6D-C77AC303EA63}"/>
            </a:ext>
          </a:extLst>
        </xdr:cNvPr>
        <xdr:cNvSpPr txBox="1"/>
      </xdr:nvSpPr>
      <xdr:spPr>
        <a:xfrm>
          <a:off x="276225" y="123825"/>
          <a:ext cx="5349875" cy="750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tx1">
                  <a:lumMod val="85000"/>
                  <a:lumOff val="15000"/>
                </a:schemeClr>
              </a:solidFill>
            </a:rPr>
            <a:t>Costo de Manufactura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21035</xdr:rowOff>
    </xdr:from>
    <xdr:to>
      <xdr:col>3</xdr:col>
      <xdr:colOff>2238375</xdr:colOff>
      <xdr:row>2</xdr:row>
      <xdr:rowOff>73422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A661D08D-EF1C-4C84-9176-30B5FF336A04}"/>
            </a:ext>
          </a:extLst>
        </xdr:cNvPr>
        <xdr:cNvSpPr txBox="1"/>
      </xdr:nvSpPr>
      <xdr:spPr>
        <a:xfrm>
          <a:off x="762000" y="211535"/>
          <a:ext cx="5349875" cy="750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tx1">
                  <a:lumMod val="85000"/>
                  <a:lumOff val="15000"/>
                </a:schemeClr>
              </a:solidFill>
            </a:rPr>
            <a:t>Costo de Manufactura</a:t>
          </a:r>
        </a:p>
      </xdr:txBody>
    </xdr:sp>
    <xdr:clientData/>
  </xdr:twoCellAnchor>
  <xdr:twoCellAnchor>
    <xdr:from>
      <xdr:col>6</xdr:col>
      <xdr:colOff>1143000</xdr:colOff>
      <xdr:row>24</xdr:row>
      <xdr:rowOff>238125</xdr:rowOff>
    </xdr:from>
    <xdr:to>
      <xdr:col>9</xdr:col>
      <xdr:colOff>0</xdr:colOff>
      <xdr:row>27</xdr:row>
      <xdr:rowOff>79375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3C3577-DB69-46D5-AF4D-604F044935DD}"/>
            </a:ext>
          </a:extLst>
        </xdr:cNvPr>
        <xdr:cNvSpPr txBox="1"/>
      </xdr:nvSpPr>
      <xdr:spPr>
        <a:xfrm>
          <a:off x="11747500" y="7048500"/>
          <a:ext cx="2222500" cy="650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/>
            <a:t>Inserte más filas arrastrando el triángulo hacia abajo</a:t>
          </a:r>
        </a:p>
      </xdr:txBody>
    </xdr:sp>
    <xdr:clientData/>
  </xdr:twoCellAnchor>
  <xdr:twoCellAnchor>
    <xdr:from>
      <xdr:col>6</xdr:col>
      <xdr:colOff>349250</xdr:colOff>
      <xdr:row>25</xdr:row>
      <xdr:rowOff>269875</xdr:rowOff>
    </xdr:from>
    <xdr:to>
      <xdr:col>6</xdr:col>
      <xdr:colOff>1063625</xdr:colOff>
      <xdr:row>25</xdr:row>
      <xdr:rowOff>269875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733553C9-8F0C-4FC0-8F03-DE326B0B9897}"/>
            </a:ext>
          </a:extLst>
        </xdr:cNvPr>
        <xdr:cNvCxnSpPr/>
      </xdr:nvCxnSpPr>
      <xdr:spPr>
        <a:xfrm>
          <a:off x="10953750" y="7350125"/>
          <a:ext cx="71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15081</xdr:rowOff>
    </xdr:from>
    <xdr:to>
      <xdr:col>4</xdr:col>
      <xdr:colOff>202406</xdr:colOff>
      <xdr:row>2</xdr:row>
      <xdr:rowOff>67468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162C2C-C2E6-43DD-8FB1-5A14C19DFBE8}"/>
            </a:ext>
          </a:extLst>
        </xdr:cNvPr>
        <xdr:cNvSpPr txBox="1"/>
      </xdr:nvSpPr>
      <xdr:spPr>
        <a:xfrm>
          <a:off x="762000" y="205581"/>
          <a:ext cx="533400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tx1">
                  <a:lumMod val="85000"/>
                  <a:lumOff val="15000"/>
                </a:schemeClr>
              </a:solidFill>
            </a:rPr>
            <a:t>Costo de Manufactura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187722</xdr:rowOff>
    </xdr:from>
    <xdr:to>
      <xdr:col>4</xdr:col>
      <xdr:colOff>104775</xdr:colOff>
      <xdr:row>2</xdr:row>
      <xdr:rowOff>44847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205B52C4-23B2-488B-B63C-418EF653A98C}"/>
            </a:ext>
          </a:extLst>
        </xdr:cNvPr>
        <xdr:cNvSpPr txBox="1"/>
      </xdr:nvSpPr>
      <xdr:spPr>
        <a:xfrm>
          <a:off x="352425" y="187722"/>
          <a:ext cx="533400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tx1">
                  <a:lumMod val="85000"/>
                  <a:lumOff val="15000"/>
                </a:schemeClr>
              </a:solidFill>
            </a:rPr>
            <a:t>Costo de Manufactura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Costo_producción" displayName="Costo_producción" ref="B13:F26" totalsRowCount="1" headerRowDxfId="35" dataDxfId="33" totalsRowDxfId="31" headerRowBorderDxfId="34" tableBorderDxfId="32" totalsRowBorderDxfId="30">
  <autoFilter ref="B13:F2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CANTIDAD" totalsRowLabel="Total" dataDxfId="29" totalsRowDxfId="28"/>
    <tableColumn id="2" xr3:uid="{00000000-0010-0000-0000-000002000000}" name="MEDIDA" dataDxfId="27" totalsRowDxfId="26"/>
    <tableColumn id="3" xr3:uid="{00000000-0010-0000-0000-000003000000}" name="DETALLE" dataDxfId="25" totalsRowDxfId="24"/>
    <tableColumn id="4" xr3:uid="{00000000-0010-0000-0000-000004000000}" name="COSTO FIJO" totalsRowFunction="sum" dataDxfId="23" totalsRowDxfId="22"/>
    <tableColumn id="5" xr3:uid="{00000000-0010-0000-0000-000005000000}" name="COSTO VARIABLE" totalsRowFunction="sum" dataDxfId="21" totalsRowDxfId="2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Costo_Comercialización" displayName="Costo_Comercialización" ref="B14:C27" totalsRowCount="1" headerRowDxfId="19" dataDxfId="17" totalsRowDxfId="15" headerRowBorderDxfId="18" tableBorderDxfId="16" totalsRowBorderDxfId="14">
  <autoFilter ref="B14:C26" xr:uid="{00000000-0009-0000-0100-000005000000}">
    <filterColumn colId="0" hiddenButton="1"/>
    <filterColumn colId="1" hiddenButton="1"/>
  </autoFilter>
  <tableColumns count="2">
    <tableColumn id="3" xr3:uid="{00000000-0010-0000-0100-000003000000}" name="DETALLE" dataDxfId="13" totalsRowDxfId="12"/>
    <tableColumn id="4" xr3:uid="{00000000-0010-0000-0100-000004000000}" name="COSTOS" totalsRowFunction="sum" dataDxfId="11" totalsRowDxfId="10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Costo_administración" displayName="Costo_administración" ref="F14:G27" totalsRowCount="1" headerRowDxfId="9" dataDxfId="7" totalsRowDxfId="5" headerRowBorderDxfId="8" tableBorderDxfId="6" totalsRowBorderDxfId="4">
  <autoFilter ref="F14:G26" xr:uid="{00000000-0009-0000-0100-000006000000}">
    <filterColumn colId="0" hiddenButton="1"/>
    <filterColumn colId="1" hiddenButton="1"/>
  </autoFilter>
  <tableColumns count="2">
    <tableColumn id="3" xr3:uid="{00000000-0010-0000-0200-000003000000}" name="DETALLE" dataDxfId="3" totalsRowDxfId="2"/>
    <tableColumn id="4" xr3:uid="{00000000-0010-0000-0200-000004000000}" name="COSTOS" totalsRowFunction="sum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DCED-F45A-4A6F-AA3D-42D45E4DFB55}">
  <dimension ref="B1:K5"/>
  <sheetViews>
    <sheetView showGridLines="0" tabSelected="1" zoomScale="85" zoomScaleNormal="85" workbookViewId="0">
      <selection activeCell="F31" sqref="F31"/>
    </sheetView>
  </sheetViews>
  <sheetFormatPr defaultColWidth="11.42578125" defaultRowHeight="15.75" x14ac:dyDescent="0.25"/>
  <cols>
    <col min="1" max="1" width="4.140625" style="56" customWidth="1"/>
    <col min="2" max="11" width="19" style="56" customWidth="1"/>
    <col min="12" max="16384" width="11.42578125" style="56"/>
  </cols>
  <sheetData>
    <row r="1" spans="2:11" ht="9.9499999999999993" customHeight="1" x14ac:dyDescent="0.25"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2:11" s="8" customFormat="1" ht="54.95" customHeight="1" x14ac:dyDescent="0.2">
      <c r="B2" s="7"/>
      <c r="C2" s="7"/>
      <c r="D2" s="7"/>
      <c r="E2" s="7"/>
      <c r="F2" s="7"/>
      <c r="G2" s="7"/>
      <c r="H2" s="7"/>
      <c r="I2" s="7"/>
    </row>
    <row r="3" spans="2:11" ht="24" customHeight="1" x14ac:dyDescent="0.25"/>
    <row r="4" spans="2:11" ht="42" customHeight="1" x14ac:dyDescent="0.25">
      <c r="B4" s="57" t="s">
        <v>44</v>
      </c>
      <c r="C4" s="58"/>
      <c r="D4" s="58"/>
      <c r="E4" s="58"/>
      <c r="F4" s="58"/>
      <c r="G4" s="58"/>
      <c r="H4" s="58"/>
      <c r="I4" s="58"/>
      <c r="J4" s="58"/>
      <c r="K4" s="58"/>
    </row>
    <row r="5" spans="2:1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5"/>
  <sheetViews>
    <sheetView showGridLines="0" zoomScale="70" zoomScaleNormal="70" workbookViewId="0">
      <selection activeCell="I12" sqref="I12"/>
    </sheetView>
  </sheetViews>
  <sheetFormatPr defaultColWidth="11.42578125" defaultRowHeight="12.75" x14ac:dyDescent="0.2"/>
  <cols>
    <col min="1" max="1" width="11.42578125" style="1"/>
    <col min="2" max="2" width="24.7109375" style="1" bestFit="1" customWidth="1"/>
    <col min="3" max="3" width="21.85546875" style="1" customWidth="1"/>
    <col min="4" max="4" width="42.85546875" style="1" customWidth="1"/>
    <col min="5" max="5" width="32.85546875" style="1" customWidth="1"/>
    <col min="6" max="6" width="27.42578125" style="1" customWidth="1"/>
    <col min="7" max="7" width="27.7109375" style="1" customWidth="1"/>
    <col min="8" max="16384" width="11.42578125" style="1"/>
  </cols>
  <sheetData>
    <row r="1" spans="2:7" ht="15" customHeight="1" x14ac:dyDescent="0.2"/>
    <row r="2" spans="2:7" s="8" customFormat="1" ht="54.95" customHeight="1" x14ac:dyDescent="0.2">
      <c r="B2" s="7"/>
      <c r="C2" s="7"/>
      <c r="D2" s="7"/>
      <c r="E2" s="7"/>
      <c r="F2" s="7"/>
      <c r="G2" s="7"/>
    </row>
    <row r="5" spans="2:7" ht="24" customHeight="1" thickBot="1" x14ac:dyDescent="0.25">
      <c r="B5" s="60" t="s">
        <v>27</v>
      </c>
      <c r="C5" s="60"/>
      <c r="D5" s="60"/>
      <c r="E5" s="60"/>
      <c r="F5" s="59"/>
      <c r="G5" s="59"/>
    </row>
    <row r="6" spans="2:7" ht="24" customHeight="1" thickTop="1" x14ac:dyDescent="0.2">
      <c r="B6" s="30"/>
      <c r="C6" s="30"/>
      <c r="D6" s="30"/>
      <c r="E6" s="30"/>
      <c r="F6" s="31"/>
      <c r="G6" s="31"/>
    </row>
    <row r="7" spans="2:7" ht="24" thickBot="1" x14ac:dyDescent="0.25">
      <c r="E7" s="61" t="s">
        <v>43</v>
      </c>
      <c r="F7" s="62"/>
    </row>
    <row r="8" spans="2:7" ht="21.75" thickBot="1" x14ac:dyDescent="0.4">
      <c r="B8" s="9" t="s">
        <v>19</v>
      </c>
      <c r="C8" s="28" t="s">
        <v>17</v>
      </c>
      <c r="D8" s="10"/>
      <c r="E8" s="9" t="s">
        <v>45</v>
      </c>
      <c r="F8" s="54">
        <f>E26/C9</f>
        <v>0.153</v>
      </c>
      <c r="G8" s="10"/>
    </row>
    <row r="9" spans="2:7" ht="21.75" thickBot="1" x14ac:dyDescent="0.4">
      <c r="B9" s="9" t="s">
        <v>20</v>
      </c>
      <c r="C9" s="29">
        <v>50</v>
      </c>
      <c r="D9" s="10"/>
      <c r="E9" s="9" t="s">
        <v>46</v>
      </c>
      <c r="F9" s="54">
        <f>F26/C9</f>
        <v>8.9339999999999993</v>
      </c>
      <c r="G9" s="10"/>
    </row>
    <row r="10" spans="2:7" s="5" customFormat="1" ht="21.75" thickBot="1" x14ac:dyDescent="0.4">
      <c r="B10" s="11"/>
      <c r="C10" s="12"/>
      <c r="D10" s="13"/>
      <c r="E10" s="9" t="s">
        <v>47</v>
      </c>
      <c r="F10" s="54">
        <f>F8+F9</f>
        <v>9.0869999999999997</v>
      </c>
      <c r="G10" s="13"/>
    </row>
    <row r="11" spans="2:7" ht="18.75" x14ac:dyDescent="0.3">
      <c r="B11" s="2"/>
      <c r="C11" s="2"/>
      <c r="D11" s="2"/>
      <c r="G11" s="2"/>
    </row>
    <row r="12" spans="2:7" ht="21.75" thickBot="1" x14ac:dyDescent="0.35">
      <c r="B12" s="46" t="s">
        <v>32</v>
      </c>
      <c r="C12" s="2"/>
      <c r="D12" s="2"/>
      <c r="E12" s="14"/>
      <c r="F12" s="15"/>
      <c r="G12" s="2"/>
    </row>
    <row r="13" spans="2:7" ht="33" customHeight="1" thickBot="1" x14ac:dyDescent="0.25">
      <c r="B13" s="35" t="s">
        <v>20</v>
      </c>
      <c r="C13" s="35" t="s">
        <v>21</v>
      </c>
      <c r="D13" s="35" t="s">
        <v>22</v>
      </c>
      <c r="E13" s="35" t="s">
        <v>23</v>
      </c>
      <c r="F13" s="36" t="s">
        <v>24</v>
      </c>
    </row>
    <row r="14" spans="2:7" ht="21.75" thickBot="1" x14ac:dyDescent="0.4">
      <c r="B14" s="32">
        <v>45</v>
      </c>
      <c r="C14" s="32" t="s">
        <v>10</v>
      </c>
      <c r="D14" s="33" t="s">
        <v>18</v>
      </c>
      <c r="E14" s="34"/>
      <c r="F14" s="34">
        <v>360</v>
      </c>
    </row>
    <row r="15" spans="2:7" ht="21.75" thickBot="1" x14ac:dyDescent="0.4">
      <c r="B15" s="22">
        <v>50</v>
      </c>
      <c r="C15" s="22" t="s">
        <v>10</v>
      </c>
      <c r="D15" s="23" t="s">
        <v>0</v>
      </c>
      <c r="E15" s="24"/>
      <c r="F15" s="24">
        <v>8.5</v>
      </c>
    </row>
    <row r="16" spans="2:7" ht="21.75" thickBot="1" x14ac:dyDescent="0.4">
      <c r="B16" s="22">
        <v>100</v>
      </c>
      <c r="C16" s="22" t="s">
        <v>11</v>
      </c>
      <c r="D16" s="23" t="s">
        <v>1</v>
      </c>
      <c r="E16" s="24"/>
      <c r="F16" s="24">
        <v>20</v>
      </c>
    </row>
    <row r="17" spans="2:6" ht="21.75" thickBot="1" x14ac:dyDescent="0.4">
      <c r="B17" s="22">
        <v>8</v>
      </c>
      <c r="C17" s="22" t="s">
        <v>11</v>
      </c>
      <c r="D17" s="23" t="s">
        <v>2</v>
      </c>
      <c r="E17" s="24"/>
      <c r="F17" s="24">
        <v>7.2</v>
      </c>
    </row>
    <row r="18" spans="2:6" ht="21.75" thickBot="1" x14ac:dyDescent="0.4">
      <c r="B18" s="22">
        <v>50</v>
      </c>
      <c r="C18" s="22" t="s">
        <v>14</v>
      </c>
      <c r="D18" s="23" t="s">
        <v>3</v>
      </c>
      <c r="E18" s="24"/>
      <c r="F18" s="24">
        <v>15</v>
      </c>
    </row>
    <row r="19" spans="2:6" ht="21.75" thickBot="1" x14ac:dyDescent="0.4">
      <c r="B19" s="22">
        <v>2</v>
      </c>
      <c r="C19" s="22" t="s">
        <v>12</v>
      </c>
      <c r="D19" s="23" t="s">
        <v>9</v>
      </c>
      <c r="E19" s="24"/>
      <c r="F19" s="24">
        <v>4</v>
      </c>
    </row>
    <row r="20" spans="2:6" ht="21.75" thickBot="1" x14ac:dyDescent="0.4">
      <c r="B20" s="22">
        <v>12</v>
      </c>
      <c r="C20" s="22" t="s">
        <v>12</v>
      </c>
      <c r="D20" s="23" t="s">
        <v>8</v>
      </c>
      <c r="E20" s="24"/>
      <c r="F20" s="24">
        <v>24</v>
      </c>
    </row>
    <row r="21" spans="2:6" ht="21.75" thickBot="1" x14ac:dyDescent="0.4">
      <c r="B21" s="22">
        <v>4</v>
      </c>
      <c r="C21" s="22" t="s">
        <v>12</v>
      </c>
      <c r="D21" s="23" t="s">
        <v>4</v>
      </c>
      <c r="E21" s="24"/>
      <c r="F21" s="24">
        <v>8</v>
      </c>
    </row>
    <row r="22" spans="2:6" ht="21.75" thickBot="1" x14ac:dyDescent="0.4">
      <c r="B22" s="22">
        <v>18</v>
      </c>
      <c r="C22" s="22" t="s">
        <v>12</v>
      </c>
      <c r="D22" s="23" t="s">
        <v>5</v>
      </c>
      <c r="E22" s="24">
        <v>2.8</v>
      </c>
      <c r="F22" s="24"/>
    </row>
    <row r="23" spans="2:6" ht="21.75" thickBot="1" x14ac:dyDescent="0.4">
      <c r="B23" s="22">
        <v>12</v>
      </c>
      <c r="C23" s="22" t="s">
        <v>12</v>
      </c>
      <c r="D23" s="23" t="s">
        <v>6</v>
      </c>
      <c r="E23" s="24">
        <v>2</v>
      </c>
      <c r="F23" s="24"/>
    </row>
    <row r="24" spans="2:6" ht="21.75" thickBot="1" x14ac:dyDescent="0.4">
      <c r="B24" s="22" t="s">
        <v>16</v>
      </c>
      <c r="C24" s="22" t="s">
        <v>13</v>
      </c>
      <c r="D24" s="23" t="s">
        <v>26</v>
      </c>
      <c r="E24" s="24">
        <v>0.5</v>
      </c>
      <c r="F24" s="24"/>
    </row>
    <row r="25" spans="2:6" ht="21.75" thickBot="1" x14ac:dyDescent="0.4">
      <c r="B25" s="25">
        <v>18</v>
      </c>
      <c r="C25" s="25" t="s">
        <v>12</v>
      </c>
      <c r="D25" s="26" t="s">
        <v>7</v>
      </c>
      <c r="E25" s="27">
        <v>2.35</v>
      </c>
      <c r="F25" s="27"/>
    </row>
    <row r="26" spans="2:6" s="4" customFormat="1" ht="24" thickBot="1" x14ac:dyDescent="0.4">
      <c r="B26" s="19" t="s">
        <v>25</v>
      </c>
      <c r="C26" s="19"/>
      <c r="D26" s="20"/>
      <c r="E26" s="21">
        <f>SUBTOTAL(109,E14:E25)</f>
        <v>7.65</v>
      </c>
      <c r="F26" s="21">
        <f>SUBTOTAL(109,F14:F25)</f>
        <v>446.7</v>
      </c>
    </row>
    <row r="27" spans="2:6" ht="18.75" x14ac:dyDescent="0.3">
      <c r="B27" s="16"/>
      <c r="C27" s="16"/>
      <c r="D27" s="17"/>
      <c r="E27" s="18"/>
      <c r="F27" s="18"/>
    </row>
    <row r="30" spans="2:6" x14ac:dyDescent="0.2">
      <c r="B30" s="3"/>
      <c r="C30" s="3"/>
    </row>
    <row r="32" spans="2:6" ht="15" x14ac:dyDescent="0.25">
      <c r="F32" s="6"/>
    </row>
    <row r="33" spans="6:6" ht="15" x14ac:dyDescent="0.25">
      <c r="F33" s="6"/>
    </row>
    <row r="34" spans="6:6" ht="15" x14ac:dyDescent="0.25">
      <c r="F34" s="6"/>
    </row>
    <row r="35" spans="6:6" ht="15" x14ac:dyDescent="0.25">
      <c r="F35" s="6"/>
    </row>
  </sheetData>
  <mergeCells count="3">
    <mergeCell ref="F5:G5"/>
    <mergeCell ref="B5:E5"/>
    <mergeCell ref="E7:F7"/>
  </mergeCells>
  <phoneticPr fontId="2" type="noConversion"/>
  <pageMargins left="1.63" right="0.75" top="1" bottom="1" header="0" footer="0"/>
  <pageSetup paperSize="9" orientation="portrait" r:id="rId1"/>
  <headerFooter alignWithMargins="0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6"/>
  <sheetViews>
    <sheetView showGridLines="0" topLeftCell="A3" zoomScale="70" zoomScaleNormal="70" workbookViewId="0">
      <selection activeCell="H6" sqref="H6"/>
    </sheetView>
  </sheetViews>
  <sheetFormatPr defaultColWidth="11.42578125" defaultRowHeight="12.75" x14ac:dyDescent="0.2"/>
  <cols>
    <col min="1" max="1" width="11.42578125" style="1"/>
    <col min="2" max="2" width="38.7109375" style="1" customWidth="1"/>
    <col min="3" max="3" width="21.85546875" style="1" customWidth="1"/>
    <col min="4" max="4" width="16.42578125" style="1" customWidth="1"/>
    <col min="5" max="5" width="7.7109375" style="1" customWidth="1"/>
    <col min="6" max="6" width="48.28515625" style="1" customWidth="1"/>
    <col min="7" max="7" width="27.42578125" style="1" customWidth="1"/>
    <col min="8" max="8" width="27.7109375" style="1" customWidth="1"/>
    <col min="9" max="16384" width="11.42578125" style="1"/>
  </cols>
  <sheetData>
    <row r="1" spans="2:8" ht="15" customHeight="1" x14ac:dyDescent="0.2"/>
    <row r="2" spans="2:8" s="8" customFormat="1" ht="54.95" customHeight="1" x14ac:dyDescent="0.2">
      <c r="B2" s="7"/>
      <c r="C2" s="7"/>
      <c r="D2" s="7"/>
      <c r="E2" s="7"/>
      <c r="F2" s="7"/>
      <c r="G2" s="7"/>
      <c r="H2" s="7"/>
    </row>
    <row r="5" spans="2:8" ht="24" customHeight="1" thickBot="1" x14ac:dyDescent="0.25">
      <c r="B5" s="60" t="s">
        <v>48</v>
      </c>
      <c r="C5" s="60"/>
      <c r="D5" s="60"/>
      <c r="E5" s="60"/>
      <c r="F5" s="60"/>
      <c r="G5" s="59"/>
      <c r="H5" s="59"/>
    </row>
    <row r="6" spans="2:8" ht="24" customHeight="1" thickTop="1" x14ac:dyDescent="0.2">
      <c r="B6" s="30"/>
      <c r="C6" s="30"/>
      <c r="D6" s="30"/>
      <c r="E6" s="30"/>
      <c r="F6" s="30"/>
      <c r="G6" s="31"/>
      <c r="H6" s="31"/>
    </row>
    <row r="7" spans="2:8" ht="27.75" customHeight="1" thickBot="1" x14ac:dyDescent="0.25">
      <c r="F7" s="61" t="s">
        <v>43</v>
      </c>
      <c r="G7" s="62"/>
    </row>
    <row r="8" spans="2:8" ht="21.75" thickBot="1" x14ac:dyDescent="0.4">
      <c r="B8" s="47" t="s">
        <v>19</v>
      </c>
      <c r="C8" s="28" t="str">
        <f>'Costo de Producción'!C8</f>
        <v>Buzos de algodón</v>
      </c>
      <c r="D8" s="10"/>
      <c r="E8" s="10"/>
      <c r="F8" s="9" t="s">
        <v>55</v>
      </c>
      <c r="G8" s="54">
        <f>C27+G27</f>
        <v>20.8</v>
      </c>
      <c r="H8" s="10"/>
    </row>
    <row r="9" spans="2:8" ht="21.75" thickBot="1" x14ac:dyDescent="0.4">
      <c r="B9" s="47" t="s">
        <v>20</v>
      </c>
      <c r="C9" s="29">
        <f>'Costo de Producción'!C9</f>
        <v>50</v>
      </c>
      <c r="D9" s="10"/>
      <c r="E9" s="10"/>
      <c r="F9" s="9" t="s">
        <v>54</v>
      </c>
      <c r="G9" s="54">
        <f>G8/C9</f>
        <v>0.41600000000000004</v>
      </c>
      <c r="H9" s="10"/>
    </row>
    <row r="10" spans="2:8" ht="18.75" x14ac:dyDescent="0.3">
      <c r="B10" s="2"/>
      <c r="C10" s="2"/>
      <c r="D10" s="2"/>
      <c r="E10" s="2"/>
      <c r="H10" s="2"/>
    </row>
    <row r="11" spans="2:8" ht="18.75" x14ac:dyDescent="0.3">
      <c r="B11" s="2"/>
      <c r="C11" s="2"/>
      <c r="D11" s="2"/>
      <c r="E11" s="2"/>
      <c r="H11" s="2"/>
    </row>
    <row r="12" spans="2:8" ht="21" x14ac:dyDescent="0.3">
      <c r="B12" s="46" t="s">
        <v>33</v>
      </c>
      <c r="C12" s="2"/>
      <c r="D12" s="2"/>
      <c r="E12" s="2"/>
      <c r="F12" s="46" t="s">
        <v>34</v>
      </c>
      <c r="H12" s="2"/>
    </row>
    <row r="13" spans="2:8" ht="24" customHeight="1" thickBot="1" x14ac:dyDescent="0.35">
      <c r="B13" s="60" t="s">
        <v>50</v>
      </c>
      <c r="C13" s="60"/>
      <c r="D13" s="42"/>
      <c r="E13" s="42"/>
      <c r="F13" s="42" t="s">
        <v>29</v>
      </c>
      <c r="G13" s="15"/>
      <c r="H13" s="2"/>
    </row>
    <row r="14" spans="2:8" ht="33" customHeight="1" thickTop="1" thickBot="1" x14ac:dyDescent="0.25">
      <c r="B14" s="35" t="s">
        <v>22</v>
      </c>
      <c r="C14" s="37" t="s">
        <v>28</v>
      </c>
      <c r="D14" s="43"/>
      <c r="E14" s="43"/>
      <c r="F14" s="35" t="s">
        <v>22</v>
      </c>
      <c r="G14" s="37" t="s">
        <v>28</v>
      </c>
    </row>
    <row r="15" spans="2:8" ht="21.75" thickBot="1" x14ac:dyDescent="0.4">
      <c r="B15" s="23" t="s">
        <v>52</v>
      </c>
      <c r="C15" s="38">
        <v>14.8</v>
      </c>
      <c r="D15" s="44"/>
      <c r="E15" s="44"/>
      <c r="F15" s="33" t="s">
        <v>51</v>
      </c>
      <c r="G15" s="38">
        <v>1.5</v>
      </c>
    </row>
    <row r="16" spans="2:8" ht="21.75" thickBot="1" x14ac:dyDescent="0.4">
      <c r="B16" s="23" t="s">
        <v>30</v>
      </c>
      <c r="C16" s="39">
        <v>1.8</v>
      </c>
      <c r="D16" s="44"/>
      <c r="E16" s="44"/>
      <c r="F16" s="23" t="s">
        <v>53</v>
      </c>
      <c r="G16" s="39">
        <v>1.8</v>
      </c>
    </row>
    <row r="17" spans="2:7" ht="21.75" thickBot="1" x14ac:dyDescent="0.4">
      <c r="B17" s="23" t="s">
        <v>31</v>
      </c>
      <c r="C17" s="39">
        <v>0.9</v>
      </c>
      <c r="D17" s="44"/>
      <c r="E17" s="44"/>
      <c r="F17" s="23"/>
      <c r="G17" s="39"/>
    </row>
    <row r="18" spans="2:7" ht="21.75" thickBot="1" x14ac:dyDescent="0.4">
      <c r="B18" s="23"/>
      <c r="C18" s="39"/>
      <c r="D18" s="44"/>
      <c r="E18" s="44"/>
      <c r="F18" s="23"/>
      <c r="G18" s="39"/>
    </row>
    <row r="19" spans="2:7" ht="21.75" thickBot="1" x14ac:dyDescent="0.4">
      <c r="B19" s="23"/>
      <c r="C19" s="39"/>
      <c r="D19" s="44"/>
      <c r="E19" s="44"/>
      <c r="F19" s="23"/>
      <c r="G19" s="39"/>
    </row>
    <row r="20" spans="2:7" ht="21.75" thickBot="1" x14ac:dyDescent="0.4">
      <c r="B20" s="23"/>
      <c r="C20" s="39"/>
      <c r="D20" s="44"/>
      <c r="E20" s="44"/>
      <c r="F20" s="23"/>
      <c r="G20" s="39"/>
    </row>
    <row r="21" spans="2:7" ht="21.75" thickBot="1" x14ac:dyDescent="0.4">
      <c r="B21" s="23"/>
      <c r="C21" s="39"/>
      <c r="D21" s="44"/>
      <c r="E21" s="44"/>
      <c r="F21" s="23"/>
      <c r="G21" s="39"/>
    </row>
    <row r="22" spans="2:7" ht="21.75" thickBot="1" x14ac:dyDescent="0.4">
      <c r="B22" s="23"/>
      <c r="C22" s="39"/>
      <c r="D22" s="44"/>
      <c r="E22" s="44"/>
      <c r="F22" s="23"/>
      <c r="G22" s="39"/>
    </row>
    <row r="23" spans="2:7" ht="21.75" thickBot="1" x14ac:dyDescent="0.4">
      <c r="B23" s="23"/>
      <c r="C23" s="39"/>
      <c r="D23" s="44"/>
      <c r="E23" s="44"/>
      <c r="F23" s="23"/>
      <c r="G23" s="39"/>
    </row>
    <row r="24" spans="2:7" ht="21.75" thickBot="1" x14ac:dyDescent="0.4">
      <c r="B24" s="23"/>
      <c r="C24" s="39"/>
      <c r="D24" s="44"/>
      <c r="E24" s="44"/>
      <c r="F24" s="23"/>
      <c r="G24" s="39"/>
    </row>
    <row r="25" spans="2:7" ht="21.75" thickBot="1" x14ac:dyDescent="0.4">
      <c r="B25" s="23"/>
      <c r="C25" s="39"/>
      <c r="D25" s="44"/>
      <c r="E25" s="44"/>
      <c r="F25" s="23"/>
      <c r="G25" s="39"/>
    </row>
    <row r="26" spans="2:7" ht="21.75" thickBot="1" x14ac:dyDescent="0.4">
      <c r="B26" s="26"/>
      <c r="C26" s="40"/>
      <c r="D26" s="44"/>
      <c r="E26" s="44"/>
      <c r="F26" s="26"/>
      <c r="G26" s="40"/>
    </row>
    <row r="27" spans="2:7" s="4" customFormat="1" ht="24" thickBot="1" x14ac:dyDescent="0.4">
      <c r="B27" s="20"/>
      <c r="C27" s="41">
        <f>SUBTOTAL(109,Costo_Comercialización[COSTOS])</f>
        <v>17.5</v>
      </c>
      <c r="D27" s="45"/>
      <c r="E27" s="45"/>
      <c r="F27" s="20"/>
      <c r="G27" s="41">
        <f>SUBTOTAL(109,Costo_administración[COSTOS])</f>
        <v>3.3</v>
      </c>
    </row>
    <row r="28" spans="2:7" ht="18.75" x14ac:dyDescent="0.3">
      <c r="B28" s="16"/>
      <c r="C28" s="16"/>
      <c r="D28" s="17"/>
      <c r="E28" s="17"/>
      <c r="F28" s="18"/>
      <c r="G28" s="18"/>
    </row>
    <row r="31" spans="2:7" x14ac:dyDescent="0.2">
      <c r="B31" s="3"/>
      <c r="C31" s="3"/>
    </row>
    <row r="33" spans="7:7" ht="15" x14ac:dyDescent="0.25">
      <c r="G33" s="6"/>
    </row>
    <row r="34" spans="7:7" ht="15" x14ac:dyDescent="0.25">
      <c r="G34" s="6"/>
    </row>
    <row r="35" spans="7:7" ht="15" x14ac:dyDescent="0.25">
      <c r="G35" s="6"/>
    </row>
    <row r="36" spans="7:7" ht="15" x14ac:dyDescent="0.25">
      <c r="G36" s="6"/>
    </row>
  </sheetData>
  <mergeCells count="4">
    <mergeCell ref="B5:F5"/>
    <mergeCell ref="G5:H5"/>
    <mergeCell ref="F7:G7"/>
    <mergeCell ref="B13:C13"/>
  </mergeCells>
  <pageMargins left="1.63" right="0.75" top="1" bottom="1" header="0" footer="0"/>
  <pageSetup paperSize="9" orientation="portrait" r:id="rId1"/>
  <headerFooter alignWithMargins="0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0"/>
  <sheetViews>
    <sheetView showGridLines="0" zoomScale="85" zoomScaleNormal="85" workbookViewId="0">
      <selection activeCell="J10" sqref="J10"/>
    </sheetView>
  </sheetViews>
  <sheetFormatPr defaultColWidth="11.42578125" defaultRowHeight="12.75" x14ac:dyDescent="0.2"/>
  <cols>
    <col min="1" max="1" width="5.28515625" style="1" customWidth="1"/>
    <col min="2" max="2" width="29.28515625" style="48" customWidth="1"/>
    <col min="3" max="3" width="27.28515625" style="48" customWidth="1"/>
    <col min="4" max="4" width="21.85546875" style="48" customWidth="1"/>
    <col min="5" max="5" width="43" style="48" customWidth="1"/>
    <col min="6" max="6" width="15.140625" style="48" customWidth="1"/>
    <col min="7" max="7" width="19.28515625" style="48" customWidth="1"/>
    <col min="8" max="8" width="24.7109375" style="48" customWidth="1"/>
    <col min="9" max="16384" width="11.42578125" style="1"/>
  </cols>
  <sheetData>
    <row r="1" spans="2:8" ht="15" customHeight="1" x14ac:dyDescent="0.2"/>
    <row r="2" spans="2:8" s="8" customFormat="1" ht="54.95" customHeight="1" x14ac:dyDescent="0.2">
      <c r="B2" s="49"/>
      <c r="C2" s="49"/>
      <c r="D2" s="49"/>
      <c r="E2" s="49"/>
      <c r="F2" s="49"/>
      <c r="G2" s="49"/>
      <c r="H2" s="49"/>
    </row>
    <row r="3" spans="2:8" s="8" customFormat="1" x14ac:dyDescent="0.2">
      <c r="B3" s="50"/>
      <c r="C3" s="50"/>
      <c r="D3" s="50"/>
      <c r="E3" s="50"/>
      <c r="F3" s="50"/>
      <c r="G3" s="50"/>
      <c r="H3" s="50"/>
    </row>
    <row r="4" spans="2:8" s="8" customFormat="1" x14ac:dyDescent="0.2">
      <c r="B4" s="50"/>
      <c r="C4" s="50"/>
      <c r="D4" s="50"/>
      <c r="E4" s="50"/>
      <c r="F4" s="50"/>
      <c r="G4" s="50"/>
      <c r="H4" s="50"/>
    </row>
    <row r="5" spans="2:8" ht="24" customHeight="1" thickBot="1" x14ac:dyDescent="0.25">
      <c r="B5" s="60" t="s">
        <v>35</v>
      </c>
      <c r="C5" s="60"/>
      <c r="D5" s="60"/>
      <c r="E5" s="60"/>
      <c r="F5" s="60"/>
      <c r="G5" s="59"/>
      <c r="H5" s="59"/>
    </row>
    <row r="6" spans="2:8" ht="24" customHeight="1" thickTop="1" x14ac:dyDescent="0.2">
      <c r="B6" s="30"/>
      <c r="C6" s="30"/>
      <c r="D6" s="30"/>
      <c r="E6" s="30"/>
      <c r="F6" s="30"/>
      <c r="G6" s="31"/>
      <c r="H6" s="31"/>
    </row>
    <row r="7" spans="2:8" s="8" customFormat="1" ht="13.5" thickBot="1" x14ac:dyDescent="0.25">
      <c r="B7" s="50"/>
      <c r="C7" s="50"/>
      <c r="D7" s="50"/>
      <c r="E7" s="50"/>
      <c r="F7" s="50"/>
      <c r="G7" s="50"/>
      <c r="H7" s="50"/>
    </row>
    <row r="8" spans="2:8" s="8" customFormat="1" ht="21.75" thickBot="1" x14ac:dyDescent="0.4">
      <c r="B8" s="53" t="s">
        <v>42</v>
      </c>
      <c r="D8" s="50"/>
      <c r="E8" s="9" t="s">
        <v>37</v>
      </c>
      <c r="F8" s="54">
        <f>'Costo de Producción'!F10</f>
        <v>9.0869999999999997</v>
      </c>
      <c r="G8" s="50"/>
      <c r="H8" s="50"/>
    </row>
    <row r="9" spans="2:8" s="8" customFormat="1" ht="21.75" thickBot="1" x14ac:dyDescent="0.4">
      <c r="B9" s="47" t="s">
        <v>36</v>
      </c>
      <c r="C9" s="51">
        <v>0.3</v>
      </c>
      <c r="D9" s="50"/>
      <c r="E9" s="9" t="s">
        <v>49</v>
      </c>
      <c r="F9" s="54">
        <f>'Otros Costos'!G9</f>
        <v>0.41600000000000004</v>
      </c>
      <c r="G9" s="50"/>
      <c r="H9" s="50"/>
    </row>
    <row r="10" spans="2:8" s="8" customFormat="1" ht="21.75" thickBot="1" x14ac:dyDescent="0.4">
      <c r="B10" s="47" t="s">
        <v>15</v>
      </c>
      <c r="C10" s="51">
        <v>0.21</v>
      </c>
      <c r="D10" s="50"/>
      <c r="E10" s="9" t="s">
        <v>38</v>
      </c>
      <c r="F10" s="54">
        <f>F8+F9</f>
        <v>9.5030000000000001</v>
      </c>
      <c r="G10" s="50"/>
      <c r="H10" s="50"/>
    </row>
    <row r="11" spans="2:8" s="8" customFormat="1" ht="21.75" thickBot="1" x14ac:dyDescent="0.4">
      <c r="B11" s="50"/>
      <c r="C11" s="52"/>
      <c r="D11" s="50"/>
      <c r="E11" s="9" t="s">
        <v>39</v>
      </c>
      <c r="F11" s="54">
        <f>F10*C9</f>
        <v>2.8508999999999998</v>
      </c>
      <c r="G11" s="50"/>
      <c r="H11" s="50"/>
    </row>
    <row r="12" spans="2:8" s="8" customFormat="1" ht="21.75" thickBot="1" x14ac:dyDescent="0.4">
      <c r="B12" s="50"/>
      <c r="C12" s="52"/>
      <c r="D12" s="50"/>
      <c r="E12" s="9" t="s">
        <v>40</v>
      </c>
      <c r="F12" s="54">
        <f>F10+F11</f>
        <v>12.353899999999999</v>
      </c>
      <c r="G12" s="50"/>
      <c r="H12" s="50"/>
    </row>
    <row r="13" spans="2:8" s="8" customFormat="1" ht="21.75" thickBot="1" x14ac:dyDescent="0.4">
      <c r="B13" s="50"/>
      <c r="C13" s="52"/>
      <c r="D13" s="50"/>
      <c r="E13" s="9" t="s">
        <v>41</v>
      </c>
      <c r="F13" s="54">
        <f>F12*(1+C10)</f>
        <v>14.948218999999998</v>
      </c>
      <c r="G13" s="50"/>
      <c r="H13" s="50"/>
    </row>
    <row r="14" spans="2:8" s="8" customFormat="1" ht="21" x14ac:dyDescent="0.35">
      <c r="B14" s="50"/>
      <c r="C14" s="52"/>
      <c r="D14" s="50"/>
      <c r="E14" s="50"/>
      <c r="F14" s="50"/>
      <c r="G14" s="50"/>
      <c r="H14" s="50"/>
    </row>
    <row r="15" spans="2:8" s="8" customFormat="1" x14ac:dyDescent="0.2">
      <c r="B15" s="50"/>
      <c r="C15" s="50"/>
      <c r="D15" s="50"/>
      <c r="E15" s="50"/>
      <c r="F15" s="50"/>
      <c r="G15" s="50"/>
      <c r="H15" s="50"/>
    </row>
    <row r="18" spans="2:3" x14ac:dyDescent="0.2">
      <c r="B18" s="1"/>
      <c r="C18" s="1"/>
    </row>
    <row r="19" spans="2:3" x14ac:dyDescent="0.2">
      <c r="B19" s="1"/>
      <c r="C19" s="1"/>
    </row>
    <row r="20" spans="2:3" x14ac:dyDescent="0.2">
      <c r="B20" s="1"/>
      <c r="C20" s="1"/>
    </row>
  </sheetData>
  <mergeCells count="2">
    <mergeCell ref="B5:F5"/>
    <mergeCell ref="G5:H5"/>
  </mergeCells>
  <phoneticPr fontId="2" type="noConversion"/>
  <pageMargins left="1.95" right="0.75" top="1.71" bottom="1" header="0" footer="0"/>
  <pageSetup paperSize="9" orientation="landscape" r:id="rId1"/>
  <headerFooter alignWithMargins="0"/>
  <ignoredErrors>
    <ignoredError sqref="F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- AYUDA -</vt:lpstr>
      <vt:lpstr>Costo de Producción</vt:lpstr>
      <vt:lpstr>Otros Costos</vt:lpstr>
      <vt:lpstr>Precio de Venta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Brandon Gonzalez</cp:lastModifiedBy>
  <cp:lastPrinted>2011-11-27T20:19:49Z</cp:lastPrinted>
  <dcterms:created xsi:type="dcterms:W3CDTF">2011-11-26T04:20:22Z</dcterms:created>
  <dcterms:modified xsi:type="dcterms:W3CDTF">2022-11-01T01:42:19Z</dcterms:modified>
</cp:coreProperties>
</file>