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xr:revisionPtr revIDLastSave="3" documentId="11_8766926FEE4030E0608576A66D95B12B5D6B666F" xr6:coauthVersionLast="47" xr6:coauthVersionMax="47" xr10:uidLastSave="{7F77658A-8B35-4AE9-9802-385281EA2EC7}"/>
  <bookViews>
    <workbookView xWindow="0" yWindow="0" windowWidth="0" windowHeight="0" xr2:uid="{00000000-000D-0000-FFFF-FFFF00000000}"/>
  </bookViews>
  <sheets>
    <sheet name="Opciones financieras" sheetId="1" r:id="rId1"/>
    <sheet name="NO TOCAR" sheetId="2" state="hidden" r:id="rId2"/>
    <sheet name="NO TOCAR 2" sheetId="3" state="hidden" r:id="rId3"/>
  </sheets>
  <definedNames>
    <definedName name="SUBY" localSheetId="1">'NO TOCAR'!$H$8</definedName>
    <definedName name="SUBY" localSheetId="2">'NO TOCAR 2'!$G$8</definedName>
    <definedName name="SUBY">'Opciones financieras'!$AA$8</definedName>
    <definedName name="SUBY2">'NO TOCAR'!$H$8</definedName>
    <definedName name="SUBY3">'NO TOCAR 2'!$G$8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XFI2I2LP4H+UDcT3VkJ7M27czXg=="/>
    </ext>
  </extLst>
</workbook>
</file>

<file path=xl/calcChain.xml><?xml version="1.0" encoding="utf-8"?>
<calcChain xmlns="http://schemas.openxmlformats.org/spreadsheetml/2006/main">
  <c r="V25" i="1" l="1"/>
  <c r="G23" i="3"/>
  <c r="G22" i="3"/>
  <c r="G21" i="3"/>
  <c r="G16" i="3"/>
  <c r="G15" i="3"/>
  <c r="F10" i="3"/>
  <c r="H8" i="3"/>
  <c r="G4" i="3"/>
  <c r="H23" i="2"/>
  <c r="H22" i="2"/>
  <c r="H21" i="2"/>
  <c r="H16" i="2"/>
  <c r="H15" i="2"/>
  <c r="G10" i="2"/>
  <c r="I8" i="2"/>
  <c r="H8" i="2"/>
  <c r="G8" i="2"/>
  <c r="H4" i="2"/>
  <c r="H3" i="2"/>
  <c r="F85" i="1"/>
  <c r="G85" i="1" s="1"/>
  <c r="F84" i="1"/>
  <c r="G84" i="1" s="1"/>
  <c r="F83" i="1"/>
  <c r="G83" i="1" s="1"/>
  <c r="AF82" i="1"/>
  <c r="F82" i="1"/>
  <c r="G82" i="1" s="1"/>
  <c r="AF81" i="1"/>
  <c r="F81" i="1"/>
  <c r="G81" i="1" s="1"/>
  <c r="AF80" i="1"/>
  <c r="F80" i="1"/>
  <c r="G80" i="1" s="1"/>
  <c r="AF79" i="1"/>
  <c r="F79" i="1"/>
  <c r="G79" i="1" s="1"/>
  <c r="E79" i="1"/>
  <c r="H79" i="1" s="1"/>
  <c r="I79" i="1" s="1"/>
  <c r="AF78" i="1"/>
  <c r="F78" i="1"/>
  <c r="G78" i="1" s="1"/>
  <c r="E78" i="1"/>
  <c r="H78" i="1" s="1"/>
  <c r="I78" i="1" s="1"/>
  <c r="AF77" i="1"/>
  <c r="F77" i="1"/>
  <c r="G77" i="1" s="1"/>
  <c r="E77" i="1"/>
  <c r="H77" i="1" s="1"/>
  <c r="I77" i="1" s="1"/>
  <c r="AF76" i="1"/>
  <c r="F76" i="1"/>
  <c r="G76" i="1" s="1"/>
  <c r="E76" i="1"/>
  <c r="H76" i="1" s="1"/>
  <c r="I76" i="1" s="1"/>
  <c r="AF75" i="1"/>
  <c r="F75" i="1"/>
  <c r="G75" i="1" s="1"/>
  <c r="E75" i="1"/>
  <c r="H75" i="1" s="1"/>
  <c r="I75" i="1" s="1"/>
  <c r="AF74" i="1"/>
  <c r="F74" i="1"/>
  <c r="G74" i="1" s="1"/>
  <c r="E74" i="1"/>
  <c r="H74" i="1" s="1"/>
  <c r="I74" i="1" s="1"/>
  <c r="AF73" i="1"/>
  <c r="F73" i="1"/>
  <c r="G73" i="1" s="1"/>
  <c r="E73" i="1"/>
  <c r="H73" i="1" s="1"/>
  <c r="I73" i="1" s="1"/>
  <c r="AF72" i="1"/>
  <c r="F72" i="1"/>
  <c r="G72" i="1" s="1"/>
  <c r="E72" i="1"/>
  <c r="H72" i="1" s="1"/>
  <c r="I72" i="1" s="1"/>
  <c r="AF71" i="1"/>
  <c r="F71" i="1"/>
  <c r="G71" i="1" s="1"/>
  <c r="E71" i="1"/>
  <c r="H71" i="1" s="1"/>
  <c r="I71" i="1" s="1"/>
  <c r="AF70" i="1"/>
  <c r="F70" i="1"/>
  <c r="G70" i="1" s="1"/>
  <c r="E70" i="1"/>
  <c r="H70" i="1" s="1"/>
  <c r="I70" i="1" s="1"/>
  <c r="AF69" i="1"/>
  <c r="F69" i="1"/>
  <c r="G69" i="1" s="1"/>
  <c r="E69" i="1"/>
  <c r="H69" i="1" s="1"/>
  <c r="I69" i="1" s="1"/>
  <c r="AF68" i="1"/>
  <c r="F68" i="1"/>
  <c r="G68" i="1" s="1"/>
  <c r="E68" i="1"/>
  <c r="H68" i="1" s="1"/>
  <c r="I68" i="1" s="1"/>
  <c r="AF67" i="1"/>
  <c r="AF66" i="1"/>
  <c r="AF65" i="1"/>
  <c r="S63" i="1"/>
  <c r="Q63" i="1"/>
  <c r="I63" i="1"/>
  <c r="G63" i="1"/>
  <c r="H63" i="1" s="1"/>
  <c r="S62" i="1"/>
  <c r="Q62" i="1"/>
  <c r="I62" i="1"/>
  <c r="G62" i="1"/>
  <c r="H62" i="1" s="1"/>
  <c r="S61" i="1"/>
  <c r="Q61" i="1"/>
  <c r="I61" i="1"/>
  <c r="G61" i="1"/>
  <c r="H61" i="1" s="1"/>
  <c r="S60" i="1"/>
  <c r="Q60" i="1"/>
  <c r="I60" i="1"/>
  <c r="G60" i="1"/>
  <c r="H60" i="1" s="1"/>
  <c r="S59" i="1"/>
  <c r="Q59" i="1"/>
  <c r="I59" i="1"/>
  <c r="G59" i="1"/>
  <c r="H59" i="1" s="1"/>
  <c r="S58" i="1"/>
  <c r="Q58" i="1"/>
  <c r="I58" i="1"/>
  <c r="G58" i="1"/>
  <c r="H58" i="1" s="1"/>
  <c r="S57" i="1"/>
  <c r="Q57" i="1"/>
  <c r="I57" i="1"/>
  <c r="G57" i="1"/>
  <c r="H57" i="1" s="1"/>
  <c r="S56" i="1"/>
  <c r="Q56" i="1"/>
  <c r="I56" i="1"/>
  <c r="G56" i="1"/>
  <c r="H56" i="1" s="1"/>
  <c r="S55" i="1"/>
  <c r="Q55" i="1"/>
  <c r="I55" i="1"/>
  <c r="G55" i="1"/>
  <c r="H55" i="1" s="1"/>
  <c r="S54" i="1"/>
  <c r="Q54" i="1"/>
  <c r="I54" i="1"/>
  <c r="G54" i="1"/>
  <c r="H54" i="1" s="1"/>
  <c r="S53" i="1"/>
  <c r="Q53" i="1"/>
  <c r="I53" i="1"/>
  <c r="G53" i="1"/>
  <c r="H53" i="1" s="1"/>
  <c r="S52" i="1"/>
  <c r="Q52" i="1"/>
  <c r="I52" i="1"/>
  <c r="G52" i="1"/>
  <c r="H52" i="1" s="1"/>
  <c r="S51" i="1"/>
  <c r="Q51" i="1"/>
  <c r="I51" i="1"/>
  <c r="G51" i="1"/>
  <c r="H51" i="1" s="1"/>
  <c r="S50" i="1"/>
  <c r="Q50" i="1"/>
  <c r="I50" i="1"/>
  <c r="G50" i="1"/>
  <c r="H50" i="1" s="1"/>
  <c r="S49" i="1"/>
  <c r="Q49" i="1"/>
  <c r="I49" i="1"/>
  <c r="G49" i="1"/>
  <c r="H49" i="1" s="1"/>
  <c r="S48" i="1"/>
  <c r="Q48" i="1"/>
  <c r="I48" i="1"/>
  <c r="G48" i="1"/>
  <c r="H48" i="1" s="1"/>
  <c r="S47" i="1"/>
  <c r="Q47" i="1"/>
  <c r="I47" i="1"/>
  <c r="G47" i="1"/>
  <c r="H47" i="1" s="1"/>
  <c r="S46" i="1"/>
  <c r="Q46" i="1"/>
  <c r="I46" i="1"/>
  <c r="G46" i="1"/>
  <c r="H46" i="1" s="1"/>
  <c r="S45" i="1"/>
  <c r="Q45" i="1"/>
  <c r="I45" i="1"/>
  <c r="G45" i="1"/>
  <c r="H45" i="1" s="1"/>
  <c r="S44" i="1"/>
  <c r="Q44" i="1"/>
  <c r="I44" i="1"/>
  <c r="G44" i="1"/>
  <c r="S43" i="1"/>
  <c r="Q43" i="1"/>
  <c r="I43" i="1"/>
  <c r="G43" i="1"/>
  <c r="H43" i="1" s="1"/>
  <c r="S42" i="1"/>
  <c r="Q42" i="1"/>
  <c r="I42" i="1"/>
  <c r="G42" i="1"/>
  <c r="H42" i="1" s="1"/>
  <c r="S41" i="1"/>
  <c r="Q41" i="1"/>
  <c r="I41" i="1"/>
  <c r="G41" i="1"/>
  <c r="H41" i="1" s="1"/>
  <c r="S40" i="1"/>
  <c r="Q40" i="1"/>
  <c r="I40" i="1"/>
  <c r="G40" i="1"/>
  <c r="H40" i="1" s="1"/>
  <c r="S39" i="1"/>
  <c r="Q39" i="1"/>
  <c r="I39" i="1"/>
  <c r="G39" i="1"/>
  <c r="H39" i="1" s="1"/>
  <c r="S38" i="1"/>
  <c r="Q38" i="1"/>
  <c r="I38" i="1"/>
  <c r="G38" i="1"/>
  <c r="H38" i="1" s="1"/>
  <c r="S37" i="1"/>
  <c r="Q37" i="1"/>
  <c r="I37" i="1"/>
  <c r="G37" i="1"/>
  <c r="H37" i="1" s="1"/>
  <c r="S36" i="1"/>
  <c r="Q36" i="1"/>
  <c r="I36" i="1"/>
  <c r="G36" i="1"/>
  <c r="H36" i="1" s="1"/>
  <c r="S35" i="1"/>
  <c r="Q35" i="1"/>
  <c r="I35" i="1"/>
  <c r="G35" i="1"/>
  <c r="H35" i="1" s="1"/>
  <c r="S34" i="1"/>
  <c r="Q34" i="1"/>
  <c r="I34" i="1"/>
  <c r="G34" i="1"/>
  <c r="H34" i="1" s="1"/>
  <c r="S33" i="1"/>
  <c r="Q33" i="1"/>
  <c r="I33" i="1"/>
  <c r="G33" i="1"/>
  <c r="H33" i="1" s="1"/>
  <c r="S32" i="1"/>
  <c r="Q32" i="1"/>
  <c r="I32" i="1"/>
  <c r="G32" i="1"/>
  <c r="H32" i="1" s="1"/>
  <c r="S31" i="1"/>
  <c r="Q31" i="1"/>
  <c r="I31" i="1"/>
  <c r="G31" i="1"/>
  <c r="H31" i="1" s="1"/>
  <c r="S30" i="1"/>
  <c r="Q30" i="1"/>
  <c r="I30" i="1"/>
  <c r="G30" i="1"/>
  <c r="H30" i="1" s="1"/>
  <c r="S29" i="1"/>
  <c r="Q29" i="1"/>
  <c r="I29" i="1"/>
  <c r="G29" i="1"/>
  <c r="H29" i="1" s="1"/>
  <c r="S28" i="1"/>
  <c r="Q28" i="1"/>
  <c r="I28" i="1"/>
  <c r="G28" i="1"/>
  <c r="H28" i="1" s="1"/>
  <c r="S27" i="1"/>
  <c r="Q27" i="1"/>
  <c r="I27" i="1"/>
  <c r="G27" i="1"/>
  <c r="H27" i="1" s="1"/>
  <c r="S26" i="1"/>
  <c r="Q26" i="1"/>
  <c r="I26" i="1"/>
  <c r="G26" i="1"/>
  <c r="H26" i="1" s="1"/>
  <c r="S25" i="1"/>
  <c r="Q25" i="1"/>
  <c r="I25" i="1"/>
  <c r="G25" i="1"/>
  <c r="H25" i="1" s="1"/>
  <c r="S24" i="1"/>
  <c r="Q24" i="1"/>
  <c r="I24" i="1"/>
  <c r="G24" i="1"/>
  <c r="AA23" i="1"/>
  <c r="S23" i="1"/>
  <c r="Q23" i="1"/>
  <c r="I23" i="1"/>
  <c r="G23" i="1"/>
  <c r="H23" i="1" s="1"/>
  <c r="AA22" i="1"/>
  <c r="S22" i="1"/>
  <c r="Q22" i="1"/>
  <c r="I22" i="1"/>
  <c r="G22" i="1"/>
  <c r="H22" i="1" s="1"/>
  <c r="AA21" i="1"/>
  <c r="S21" i="1"/>
  <c r="Q21" i="1"/>
  <c r="I21" i="1"/>
  <c r="G21" i="1"/>
  <c r="H21" i="1" s="1"/>
  <c r="W20" i="1"/>
  <c r="W21" i="1" s="1"/>
  <c r="W22" i="1" s="1"/>
  <c r="W23" i="1" s="1"/>
  <c r="S20" i="1"/>
  <c r="Q20" i="1"/>
  <c r="I20" i="1"/>
  <c r="G20" i="1"/>
  <c r="H20" i="1" s="1"/>
  <c r="W19" i="1"/>
  <c r="S19" i="1"/>
  <c r="Q19" i="1"/>
  <c r="I19" i="1"/>
  <c r="G19" i="1"/>
  <c r="H19" i="1" s="1"/>
  <c r="W18" i="1"/>
  <c r="S18" i="1"/>
  <c r="Q18" i="1"/>
  <c r="I18" i="1"/>
  <c r="G18" i="1"/>
  <c r="H18" i="1" s="1"/>
  <c r="W17" i="1"/>
  <c r="X17" i="1" s="1"/>
  <c r="S17" i="1"/>
  <c r="Q17" i="1"/>
  <c r="I17" i="1"/>
  <c r="G17" i="1"/>
  <c r="H17" i="1" s="1"/>
  <c r="W16" i="1"/>
  <c r="S16" i="1"/>
  <c r="Q16" i="1"/>
  <c r="I16" i="1"/>
  <c r="G16" i="1"/>
  <c r="H16" i="1" s="1"/>
  <c r="W15" i="1"/>
  <c r="S15" i="1"/>
  <c r="Q15" i="1"/>
  <c r="I15" i="1"/>
  <c r="G15" i="1"/>
  <c r="H15" i="1" s="1"/>
  <c r="W14" i="1"/>
  <c r="X14" i="1" s="1"/>
  <c r="S14" i="1"/>
  <c r="Q14" i="1"/>
  <c r="I14" i="1"/>
  <c r="G14" i="1"/>
  <c r="H14" i="1" s="1"/>
  <c r="W13" i="1"/>
  <c r="S13" i="1"/>
  <c r="Q13" i="1"/>
  <c r="I13" i="1"/>
  <c r="G13" i="1"/>
  <c r="H13" i="1" s="1"/>
  <c r="W12" i="1"/>
  <c r="S12" i="1"/>
  <c r="Q12" i="1"/>
  <c r="I12" i="1"/>
  <c r="G12" i="1"/>
  <c r="H12" i="1" s="1"/>
  <c r="W11" i="1"/>
  <c r="X11" i="1" s="1"/>
  <c r="S11" i="1"/>
  <c r="Q11" i="1"/>
  <c r="I11" i="1"/>
  <c r="G11" i="1"/>
  <c r="H11" i="1" s="1"/>
  <c r="W10" i="1"/>
  <c r="S10" i="1"/>
  <c r="Q10" i="1"/>
  <c r="I10" i="1"/>
  <c r="G10" i="1"/>
  <c r="H10" i="1" s="1"/>
  <c r="W9" i="1"/>
  <c r="S9" i="1"/>
  <c r="Q9" i="1"/>
  <c r="I9" i="1"/>
  <c r="G9" i="1"/>
  <c r="H9" i="1" s="1"/>
  <c r="W8" i="1"/>
  <c r="X8" i="1" s="1"/>
  <c r="S8" i="1"/>
  <c r="Q8" i="1"/>
  <c r="I8" i="1"/>
  <c r="G8" i="1"/>
  <c r="H8" i="1" s="1"/>
  <c r="W7" i="1"/>
  <c r="S7" i="1"/>
  <c r="Q7" i="1"/>
  <c r="I7" i="1"/>
  <c r="G7" i="1"/>
  <c r="H7" i="1" s="1"/>
  <c r="W6" i="1"/>
  <c r="S6" i="1"/>
  <c r="Q6" i="1"/>
  <c r="I6" i="1"/>
  <c r="G6" i="1"/>
  <c r="H6" i="1" s="1"/>
  <c r="W5" i="1"/>
  <c r="S5" i="1"/>
  <c r="Q5" i="1"/>
  <c r="I5" i="1"/>
  <c r="G5" i="1"/>
  <c r="H5" i="1" s="1"/>
  <c r="W4" i="1"/>
  <c r="S4" i="1"/>
  <c r="Q4" i="1"/>
  <c r="I4" i="1"/>
  <c r="G4" i="1"/>
  <c r="W3" i="1"/>
  <c r="X3" i="1" s="1"/>
  <c r="AA2" i="1"/>
  <c r="G2" i="3" l="1"/>
  <c r="H2" i="2"/>
  <c r="AA5" i="1"/>
  <c r="AA10" i="1" s="1"/>
  <c r="H10" i="2" s="1"/>
  <c r="H4" i="1"/>
  <c r="J4" i="1"/>
  <c r="R4" i="1"/>
  <c r="T4" i="1" s="1"/>
  <c r="J5" i="1"/>
  <c r="R5" i="1"/>
  <c r="T5" i="1" s="1"/>
  <c r="J6" i="1"/>
  <c r="R6" i="1"/>
  <c r="T6" i="1" s="1"/>
  <c r="J7" i="1"/>
  <c r="R7" i="1"/>
  <c r="T7" i="1" s="1"/>
  <c r="J8" i="1"/>
  <c r="R8" i="1"/>
  <c r="T8" i="1" s="1"/>
  <c r="J9" i="1"/>
  <c r="R9" i="1"/>
  <c r="T9" i="1" s="1"/>
  <c r="J10" i="1"/>
  <c r="R10" i="1"/>
  <c r="T10" i="1" s="1"/>
  <c r="J11" i="1"/>
  <c r="R11" i="1"/>
  <c r="T11" i="1" s="1"/>
  <c r="J12" i="1"/>
  <c r="R12" i="1"/>
  <c r="T12" i="1" s="1"/>
  <c r="J13" i="1"/>
  <c r="R13" i="1"/>
  <c r="T13" i="1" s="1"/>
  <c r="J14" i="1"/>
  <c r="R14" i="1"/>
  <c r="T14" i="1" s="1"/>
  <c r="J15" i="1"/>
  <c r="R15" i="1"/>
  <c r="T15" i="1" s="1"/>
  <c r="J16" i="1"/>
  <c r="R16" i="1"/>
  <c r="T16" i="1" s="1"/>
  <c r="J17" i="1"/>
  <c r="R17" i="1"/>
  <c r="T17" i="1" s="1"/>
  <c r="J18" i="1"/>
  <c r="R18" i="1"/>
  <c r="T18" i="1" s="1"/>
  <c r="J19" i="1"/>
  <c r="R19" i="1"/>
  <c r="T19" i="1" s="1"/>
  <c r="J20" i="1"/>
  <c r="R20" i="1"/>
  <c r="T20" i="1" s="1"/>
  <c r="W24" i="1"/>
  <c r="W25" i="1" s="1"/>
  <c r="W26" i="1" s="1"/>
  <c r="X23" i="1"/>
  <c r="J21" i="1"/>
  <c r="R21" i="1"/>
  <c r="T21" i="1" s="1"/>
  <c r="J22" i="1"/>
  <c r="R22" i="1"/>
  <c r="T22" i="1" s="1"/>
  <c r="J23" i="1"/>
  <c r="R23" i="1"/>
  <c r="T23" i="1" s="1"/>
  <c r="H24" i="1"/>
  <c r="G19" i="2"/>
  <c r="J24" i="1"/>
  <c r="R24" i="1"/>
  <c r="T24" i="1" s="1"/>
  <c r="J25" i="1"/>
  <c r="R25" i="1"/>
  <c r="T25" i="1" s="1"/>
  <c r="J26" i="1"/>
  <c r="R26" i="1"/>
  <c r="T26" i="1" s="1"/>
  <c r="J27" i="1"/>
  <c r="R27" i="1"/>
  <c r="T27" i="1" s="1"/>
  <c r="J28" i="1"/>
  <c r="R28" i="1"/>
  <c r="T28" i="1" s="1"/>
  <c r="J29" i="1"/>
  <c r="R29" i="1"/>
  <c r="T29" i="1" s="1"/>
  <c r="J30" i="1"/>
  <c r="R30" i="1"/>
  <c r="T30" i="1" s="1"/>
  <c r="J31" i="1"/>
  <c r="R31" i="1"/>
  <c r="T31" i="1" s="1"/>
  <c r="J32" i="1"/>
  <c r="R32" i="1"/>
  <c r="T32" i="1" s="1"/>
  <c r="J33" i="1"/>
  <c r="R33" i="1"/>
  <c r="T33" i="1" s="1"/>
  <c r="J34" i="1"/>
  <c r="R34" i="1"/>
  <c r="T34" i="1" s="1"/>
  <c r="J35" i="1"/>
  <c r="R35" i="1"/>
  <c r="T35" i="1" s="1"/>
  <c r="J36" i="1"/>
  <c r="R36" i="1"/>
  <c r="T36" i="1" s="1"/>
  <c r="J37" i="1"/>
  <c r="R37" i="1"/>
  <c r="T37" i="1" s="1"/>
  <c r="J38" i="1"/>
  <c r="R38" i="1"/>
  <c r="T38" i="1" s="1"/>
  <c r="J39" i="1"/>
  <c r="R39" i="1"/>
  <c r="T39" i="1" s="1"/>
  <c r="J40" i="1"/>
  <c r="R40" i="1"/>
  <c r="T40" i="1" s="1"/>
  <c r="J41" i="1"/>
  <c r="R41" i="1"/>
  <c r="T41" i="1" s="1"/>
  <c r="J42" i="1"/>
  <c r="R42" i="1"/>
  <c r="T42" i="1" s="1"/>
  <c r="J43" i="1"/>
  <c r="R43" i="1"/>
  <c r="T43" i="1" s="1"/>
  <c r="H44" i="1"/>
  <c r="J44" i="1"/>
  <c r="R44" i="1"/>
  <c r="T44" i="1" s="1"/>
  <c r="J45" i="1"/>
  <c r="R45" i="1"/>
  <c r="T45" i="1" s="1"/>
  <c r="J46" i="1"/>
  <c r="R46" i="1"/>
  <c r="T46" i="1" s="1"/>
  <c r="J47" i="1"/>
  <c r="R47" i="1"/>
  <c r="T47" i="1" s="1"/>
  <c r="J48" i="1"/>
  <c r="R48" i="1"/>
  <c r="T48" i="1" s="1"/>
  <c r="J49" i="1"/>
  <c r="R49" i="1"/>
  <c r="T49" i="1" s="1"/>
  <c r="J50" i="1"/>
  <c r="R50" i="1"/>
  <c r="T50" i="1" s="1"/>
  <c r="J51" i="1"/>
  <c r="R51" i="1"/>
  <c r="T51" i="1" s="1"/>
  <c r="J52" i="1"/>
  <c r="R52" i="1"/>
  <c r="T52" i="1" s="1"/>
  <c r="J53" i="1"/>
  <c r="R53" i="1"/>
  <c r="T53" i="1" s="1"/>
  <c r="J54" i="1"/>
  <c r="R54" i="1"/>
  <c r="T54" i="1" s="1"/>
  <c r="J55" i="1"/>
  <c r="R55" i="1"/>
  <c r="T55" i="1" s="1"/>
  <c r="J56" i="1"/>
  <c r="R56" i="1"/>
  <c r="T56" i="1" s="1"/>
  <c r="J57" i="1"/>
  <c r="R57" i="1"/>
  <c r="T57" i="1" s="1"/>
  <c r="J58" i="1"/>
  <c r="R58" i="1"/>
  <c r="T58" i="1" s="1"/>
  <c r="J59" i="1"/>
  <c r="R59" i="1"/>
  <c r="T59" i="1" s="1"/>
  <c r="J60" i="1"/>
  <c r="R60" i="1"/>
  <c r="T60" i="1" s="1"/>
  <c r="J61" i="1"/>
  <c r="R61" i="1"/>
  <c r="T61" i="1" s="1"/>
  <c r="J62" i="1"/>
  <c r="R62" i="1"/>
  <c r="T62" i="1" s="1"/>
  <c r="J63" i="1"/>
  <c r="R63" i="1"/>
  <c r="T63" i="1" s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BG65" i="1"/>
  <c r="BF65" i="1"/>
  <c r="BE65" i="1"/>
  <c r="BD65" i="1"/>
  <c r="BC65" i="1"/>
  <c r="BB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BG66" i="1"/>
  <c r="BF66" i="1"/>
  <c r="BE66" i="1"/>
  <c r="BD66" i="1"/>
  <c r="BC66" i="1"/>
  <c r="BB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BG67" i="1"/>
  <c r="BF67" i="1"/>
  <c r="BE67" i="1"/>
  <c r="BD67" i="1"/>
  <c r="BC67" i="1"/>
  <c r="BB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BG68" i="1"/>
  <c r="BF68" i="1"/>
  <c r="BE68" i="1"/>
  <c r="BD68" i="1"/>
  <c r="BC68" i="1"/>
  <c r="BB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BG69" i="1"/>
  <c r="BF69" i="1"/>
  <c r="BE69" i="1"/>
  <c r="BD69" i="1"/>
  <c r="BC69" i="1"/>
  <c r="BB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BG70" i="1"/>
  <c r="BF70" i="1"/>
  <c r="BE70" i="1"/>
  <c r="BD70" i="1"/>
  <c r="BC70" i="1"/>
  <c r="BB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BG71" i="1"/>
  <c r="BF71" i="1"/>
  <c r="BE71" i="1"/>
  <c r="BD71" i="1"/>
  <c r="BC71" i="1"/>
  <c r="BB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BG72" i="1"/>
  <c r="BF72" i="1"/>
  <c r="BE72" i="1"/>
  <c r="BD72" i="1"/>
  <c r="BC72" i="1"/>
  <c r="BB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BG73" i="1"/>
  <c r="BF73" i="1"/>
  <c r="BE73" i="1"/>
  <c r="BD73" i="1"/>
  <c r="BC73" i="1"/>
  <c r="BB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H19" i="2"/>
  <c r="H14" i="2"/>
  <c r="G12" i="2" s="1"/>
  <c r="H12" i="2" s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BG74" i="1"/>
  <c r="BF74" i="1"/>
  <c r="BE74" i="1"/>
  <c r="BD74" i="1"/>
  <c r="BC74" i="1"/>
  <c r="BB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BG75" i="1"/>
  <c r="BF75" i="1"/>
  <c r="BE75" i="1"/>
  <c r="BD75" i="1"/>
  <c r="BC75" i="1"/>
  <c r="BB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BG76" i="1"/>
  <c r="BF76" i="1"/>
  <c r="BE76" i="1"/>
  <c r="BD76" i="1"/>
  <c r="BC76" i="1"/>
  <c r="BB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BG77" i="1"/>
  <c r="BF77" i="1"/>
  <c r="BE77" i="1"/>
  <c r="BD77" i="1"/>
  <c r="BC77" i="1"/>
  <c r="BB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BG78" i="1"/>
  <c r="BF78" i="1"/>
  <c r="BE78" i="1"/>
  <c r="BD78" i="1"/>
  <c r="BC78" i="1"/>
  <c r="BB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BG79" i="1"/>
  <c r="BF79" i="1"/>
  <c r="BE79" i="1"/>
  <c r="BD79" i="1"/>
  <c r="BC79" i="1"/>
  <c r="BB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G14" i="3"/>
  <c r="F12" i="3" s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BG80" i="1"/>
  <c r="BF80" i="1"/>
  <c r="BE80" i="1"/>
  <c r="BD80" i="1"/>
  <c r="BC80" i="1"/>
  <c r="BB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BG81" i="1"/>
  <c r="BF81" i="1"/>
  <c r="BE81" i="1"/>
  <c r="BD81" i="1"/>
  <c r="BC81" i="1"/>
  <c r="BB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83" i="1"/>
  <c r="BG82" i="1"/>
  <c r="BF82" i="1"/>
  <c r="BE82" i="1"/>
  <c r="BD82" i="1"/>
  <c r="BC82" i="1"/>
  <c r="BB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H5" i="2"/>
  <c r="G8" i="3"/>
  <c r="AF82" i="2"/>
  <c r="D20" i="2"/>
  <c r="G5" i="3"/>
  <c r="G10" i="3"/>
  <c r="D21" i="2" l="1"/>
  <c r="D22" i="2" s="1"/>
  <c r="D23" i="2" s="1"/>
  <c r="D19" i="2"/>
  <c r="D18" i="2" s="1"/>
  <c r="D17" i="2" s="1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83" i="2"/>
  <c r="BG82" i="2"/>
  <c r="BF82" i="2"/>
  <c r="BE82" i="2"/>
  <c r="BD82" i="2"/>
  <c r="BC82" i="2"/>
  <c r="BB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C20" i="2" s="1"/>
  <c r="AF81" i="2"/>
  <c r="AF82" i="3"/>
  <c r="C20" i="3"/>
  <c r="E85" i="1"/>
  <c r="H85" i="1" s="1"/>
  <c r="I85" i="1" s="1"/>
  <c r="E84" i="1"/>
  <c r="H84" i="1" s="1"/>
  <c r="I84" i="1" s="1"/>
  <c r="E83" i="1"/>
  <c r="H83" i="1" s="1"/>
  <c r="I83" i="1" s="1"/>
  <c r="E82" i="1"/>
  <c r="H82" i="1" s="1"/>
  <c r="I82" i="1" s="1"/>
  <c r="E81" i="1"/>
  <c r="H81" i="1" s="1"/>
  <c r="I81" i="1" s="1"/>
  <c r="E80" i="1"/>
  <c r="H80" i="1" s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84" i="1"/>
  <c r="BG83" i="1"/>
  <c r="BF83" i="1"/>
  <c r="BE83" i="1"/>
  <c r="BD83" i="1"/>
  <c r="BC83" i="1"/>
  <c r="BB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G12" i="3"/>
  <c r="W27" i="1"/>
  <c r="W28" i="1" s="1"/>
  <c r="W29" i="1" s="1"/>
  <c r="X26" i="1"/>
  <c r="AA14" i="1"/>
  <c r="Z12" i="1" l="1"/>
  <c r="AA12" i="1" s="1"/>
  <c r="W30" i="1"/>
  <c r="W31" i="1" s="1"/>
  <c r="W32" i="1" s="1"/>
  <c r="X29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85" i="1"/>
  <c r="BG84" i="1"/>
  <c r="BF84" i="1"/>
  <c r="BE84" i="1"/>
  <c r="BD84" i="1"/>
  <c r="BC84" i="1"/>
  <c r="BB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I80" i="1"/>
  <c r="Z19" i="1"/>
  <c r="F19" i="3"/>
  <c r="C21" i="3"/>
  <c r="C22" i="3" s="1"/>
  <c r="C23" i="3" s="1"/>
  <c r="C19" i="3"/>
  <c r="C18" i="3" s="1"/>
  <c r="C17" i="3" s="1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83" i="3"/>
  <c r="BG82" i="3"/>
  <c r="BF82" i="3"/>
  <c r="BE82" i="3"/>
  <c r="BD82" i="3"/>
  <c r="BC82" i="3"/>
  <c r="BB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B20" i="3" s="1"/>
  <c r="V20" i="1" s="1"/>
  <c r="AF81" i="3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BG81" i="2"/>
  <c r="BF81" i="2"/>
  <c r="BE81" i="2"/>
  <c r="BD81" i="2"/>
  <c r="BC81" i="2"/>
  <c r="BB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C19" i="2" s="1"/>
  <c r="AF80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K121" i="2"/>
  <c r="AJ121" i="2"/>
  <c r="AI121" i="2"/>
  <c r="AH121" i="2"/>
  <c r="AG121" i="2"/>
  <c r="AF84" i="2"/>
  <c r="BG83" i="2"/>
  <c r="BF83" i="2"/>
  <c r="BE83" i="2"/>
  <c r="BD83" i="2"/>
  <c r="BC83" i="2"/>
  <c r="BB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C21" i="2" s="1"/>
  <c r="E17" i="2"/>
  <c r="D16" i="2"/>
  <c r="D15" i="2" s="1"/>
  <c r="D14" i="2" s="1"/>
  <c r="D24" i="2"/>
  <c r="D25" i="2" s="1"/>
  <c r="D26" i="2" s="1"/>
  <c r="E23" i="2"/>
  <c r="D27" i="2" l="1"/>
  <c r="D28" i="2" s="1"/>
  <c r="D29" i="2" s="1"/>
  <c r="E26" i="2"/>
  <c r="E14" i="2"/>
  <c r="D13" i="2"/>
  <c r="D12" i="2" s="1"/>
  <c r="D11" i="2" s="1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85" i="2"/>
  <c r="BG84" i="2"/>
  <c r="BF84" i="2"/>
  <c r="BE84" i="2"/>
  <c r="BD84" i="2"/>
  <c r="BC84" i="2"/>
  <c r="BB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C22" i="2" s="1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BG80" i="2"/>
  <c r="BF80" i="2"/>
  <c r="BE80" i="2"/>
  <c r="BD80" i="2"/>
  <c r="BC80" i="2"/>
  <c r="BB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C18" i="2" s="1"/>
  <c r="AF79" i="2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BG81" i="3"/>
  <c r="BF81" i="3"/>
  <c r="BE81" i="3"/>
  <c r="BD81" i="3"/>
  <c r="BC81" i="3"/>
  <c r="BB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B19" i="3" s="1"/>
  <c r="V19" i="1" s="1"/>
  <c r="AF80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84" i="3"/>
  <c r="BG83" i="3"/>
  <c r="BF83" i="3"/>
  <c r="BE83" i="3"/>
  <c r="BD83" i="3"/>
  <c r="BC83" i="3"/>
  <c r="BB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B21" i="3" s="1"/>
  <c r="V21" i="1" s="1"/>
  <c r="D17" i="3"/>
  <c r="C16" i="3"/>
  <c r="C15" i="3" s="1"/>
  <c r="C14" i="3" s="1"/>
  <c r="C24" i="3"/>
  <c r="C25" i="3" s="1"/>
  <c r="C26" i="3" s="1"/>
  <c r="D23" i="3"/>
  <c r="G19" i="3"/>
  <c r="AA19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86" i="1"/>
  <c r="BG85" i="1"/>
  <c r="BF85" i="1"/>
  <c r="BE85" i="1"/>
  <c r="BD85" i="1"/>
  <c r="BC85" i="1"/>
  <c r="BB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W33" i="1"/>
  <c r="W34" i="1" s="1"/>
  <c r="W35" i="1" s="1"/>
  <c r="W36" i="1" s="1"/>
  <c r="W37" i="1" s="1"/>
  <c r="X37" i="1" s="1"/>
  <c r="X32" i="1"/>
  <c r="AZ124" i="1" l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87" i="1"/>
  <c r="BG86" i="1"/>
  <c r="BF86" i="1"/>
  <c r="BE86" i="1"/>
  <c r="BD86" i="1"/>
  <c r="BC86" i="1"/>
  <c r="BB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C27" i="3"/>
  <c r="C28" i="3" s="1"/>
  <c r="C29" i="3" s="1"/>
  <c r="D26" i="3"/>
  <c r="D14" i="3"/>
  <c r="C13" i="3"/>
  <c r="C12" i="3" s="1"/>
  <c r="C11" i="3" s="1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85" i="3"/>
  <c r="BG84" i="3"/>
  <c r="BF84" i="3"/>
  <c r="BE84" i="3"/>
  <c r="BD84" i="3"/>
  <c r="BC84" i="3"/>
  <c r="BB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B22" i="3" s="1"/>
  <c r="V22" i="1" s="1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BG80" i="3"/>
  <c r="BF80" i="3"/>
  <c r="BE80" i="3"/>
  <c r="BD80" i="3"/>
  <c r="BC80" i="3"/>
  <c r="BB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B18" i="3" s="1"/>
  <c r="AF79" i="3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BG79" i="2"/>
  <c r="BF79" i="2"/>
  <c r="BE79" i="2"/>
  <c r="BD79" i="2"/>
  <c r="BC79" i="2"/>
  <c r="BB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C17" i="2" s="1"/>
  <c r="AF78" i="2"/>
  <c r="V18" i="1"/>
  <c r="AZ123" i="2"/>
  <c r="AY123" i="2"/>
  <c r="AX123" i="2"/>
  <c r="AW123" i="2"/>
  <c r="AV123" i="2"/>
  <c r="AU123" i="2"/>
  <c r="AT123" i="2"/>
  <c r="AS123" i="2"/>
  <c r="AR123" i="2"/>
  <c r="AQ123" i="2"/>
  <c r="AP123" i="2"/>
  <c r="AO123" i="2"/>
  <c r="AN123" i="2"/>
  <c r="AM123" i="2"/>
  <c r="AL123" i="2"/>
  <c r="AK123" i="2"/>
  <c r="AJ123" i="2"/>
  <c r="AI123" i="2"/>
  <c r="AH123" i="2"/>
  <c r="AG123" i="2"/>
  <c r="AF86" i="2"/>
  <c r="BG85" i="2"/>
  <c r="BF85" i="2"/>
  <c r="BE85" i="2"/>
  <c r="BD85" i="2"/>
  <c r="BC85" i="2"/>
  <c r="BB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C23" i="2" s="1"/>
  <c r="E11" i="2"/>
  <c r="D10" i="2"/>
  <c r="D9" i="2" s="1"/>
  <c r="D8" i="2" s="1"/>
  <c r="D30" i="2"/>
  <c r="D31" i="2" s="1"/>
  <c r="D32" i="2" s="1"/>
  <c r="E29" i="2"/>
  <c r="D33" i="2" l="1"/>
  <c r="D34" i="2" s="1"/>
  <c r="D35" i="2" s="1"/>
  <c r="D36" i="2" s="1"/>
  <c r="D37" i="2" s="1"/>
  <c r="E37" i="2" s="1"/>
  <c r="E32" i="2"/>
  <c r="E8" i="2"/>
  <c r="D7" i="2"/>
  <c r="D6" i="2" s="1"/>
  <c r="D5" i="2" s="1"/>
  <c r="D4" i="2" s="1"/>
  <c r="D3" i="2" s="1"/>
  <c r="E3" i="2" s="1"/>
  <c r="AZ124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87" i="2"/>
  <c r="BG86" i="2"/>
  <c r="BF86" i="2"/>
  <c r="BE86" i="2"/>
  <c r="BD86" i="2"/>
  <c r="BC86" i="2"/>
  <c r="BB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C24" i="2" s="1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BG78" i="2"/>
  <c r="BF78" i="2"/>
  <c r="BE78" i="2"/>
  <c r="BD78" i="2"/>
  <c r="BC78" i="2"/>
  <c r="BB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C16" i="2" s="1"/>
  <c r="AF77" i="2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BG79" i="3"/>
  <c r="BF79" i="3"/>
  <c r="BE79" i="3"/>
  <c r="BD79" i="3"/>
  <c r="BC79" i="3"/>
  <c r="BB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B17" i="3" s="1"/>
  <c r="V17" i="1" s="1"/>
  <c r="AF78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86" i="3"/>
  <c r="BG85" i="3"/>
  <c r="BF85" i="3"/>
  <c r="BE85" i="3"/>
  <c r="BD85" i="3"/>
  <c r="BC85" i="3"/>
  <c r="BB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B23" i="3" s="1"/>
  <c r="V23" i="1" s="1"/>
  <c r="D11" i="3"/>
  <c r="C10" i="3"/>
  <c r="C9" i="3" s="1"/>
  <c r="C8" i="3" s="1"/>
  <c r="C30" i="3"/>
  <c r="C31" i="3" s="1"/>
  <c r="C32" i="3" s="1"/>
  <c r="D29" i="3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88" i="1"/>
  <c r="BG87" i="1"/>
  <c r="BF87" i="1"/>
  <c r="BE87" i="1"/>
  <c r="BD87" i="1"/>
  <c r="BC87" i="1"/>
  <c r="BB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Z126" i="1" l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89" i="1"/>
  <c r="BG88" i="1"/>
  <c r="BF88" i="1"/>
  <c r="BE88" i="1"/>
  <c r="BD88" i="1"/>
  <c r="BC88" i="1"/>
  <c r="BB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C33" i="3"/>
  <c r="C34" i="3" s="1"/>
  <c r="C35" i="3" s="1"/>
  <c r="C36" i="3" s="1"/>
  <c r="C37" i="3" s="1"/>
  <c r="D37" i="3" s="1"/>
  <c r="D32" i="3"/>
  <c r="D8" i="3"/>
  <c r="C7" i="3"/>
  <c r="C6" i="3" s="1"/>
  <c r="C5" i="3" s="1"/>
  <c r="C4" i="3" s="1"/>
  <c r="C3" i="3" s="1"/>
  <c r="D3" i="3" s="1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87" i="3"/>
  <c r="BG86" i="3"/>
  <c r="BF86" i="3"/>
  <c r="BE86" i="3"/>
  <c r="BD86" i="3"/>
  <c r="BC86" i="3"/>
  <c r="BB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B24" i="3" s="1"/>
  <c r="V24" i="1" s="1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BG78" i="3"/>
  <c r="BF78" i="3"/>
  <c r="BE78" i="3"/>
  <c r="BD78" i="3"/>
  <c r="BC78" i="3"/>
  <c r="BB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B16" i="3" s="1"/>
  <c r="AF77" i="3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BG77" i="2"/>
  <c r="BF77" i="2"/>
  <c r="BE77" i="2"/>
  <c r="BD77" i="2"/>
  <c r="BC77" i="2"/>
  <c r="BB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C15" i="2" s="1"/>
  <c r="AF76" i="2"/>
  <c r="V16" i="1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88" i="2"/>
  <c r="BG87" i="2"/>
  <c r="BF87" i="2"/>
  <c r="BE87" i="2"/>
  <c r="BD87" i="2"/>
  <c r="BC87" i="2"/>
  <c r="BB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C25" i="2" s="1"/>
  <c r="AZ126" i="2" l="1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89" i="2"/>
  <c r="BG88" i="2"/>
  <c r="BF88" i="2"/>
  <c r="BE88" i="2"/>
  <c r="BD88" i="2"/>
  <c r="BC88" i="2"/>
  <c r="BB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C26" i="2" s="1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BG76" i="2"/>
  <c r="BF76" i="2"/>
  <c r="BE76" i="2"/>
  <c r="BD76" i="2"/>
  <c r="BC76" i="2"/>
  <c r="BB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C14" i="2" s="1"/>
  <c r="AF75" i="2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BG77" i="3"/>
  <c r="BF77" i="3"/>
  <c r="BE77" i="3"/>
  <c r="BD77" i="3"/>
  <c r="BC77" i="3"/>
  <c r="BB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B15" i="3" s="1"/>
  <c r="V15" i="1" s="1"/>
  <c r="AF76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88" i="3"/>
  <c r="BG87" i="3"/>
  <c r="BF87" i="3"/>
  <c r="BE87" i="3"/>
  <c r="BD87" i="3"/>
  <c r="BC87" i="3"/>
  <c r="BB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B25" i="3" s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90" i="1"/>
  <c r="BG89" i="1"/>
  <c r="BF89" i="1"/>
  <c r="BE89" i="1"/>
  <c r="BD89" i="1"/>
  <c r="BC89" i="1"/>
  <c r="BB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Z128" i="1" l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91" i="1"/>
  <c r="BG90" i="1"/>
  <c r="BF90" i="1"/>
  <c r="BE90" i="1"/>
  <c r="BD90" i="1"/>
  <c r="BC90" i="1"/>
  <c r="BB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89" i="3"/>
  <c r="BG88" i="3"/>
  <c r="BF88" i="3"/>
  <c r="BE88" i="3"/>
  <c r="BD88" i="3"/>
  <c r="BC88" i="3"/>
  <c r="BB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B26" i="3" s="1"/>
  <c r="V26" i="1" s="1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BG76" i="3"/>
  <c r="BF76" i="3"/>
  <c r="BE76" i="3"/>
  <c r="BD76" i="3"/>
  <c r="BC76" i="3"/>
  <c r="BB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B14" i="3" s="1"/>
  <c r="AF75" i="3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BG75" i="2"/>
  <c r="BF75" i="2"/>
  <c r="BE75" i="2"/>
  <c r="BD75" i="2"/>
  <c r="BC75" i="2"/>
  <c r="BB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C13" i="2" s="1"/>
  <c r="AF74" i="2"/>
  <c r="V14" i="1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M127" i="2"/>
  <c r="AL127" i="2"/>
  <c r="AK127" i="2"/>
  <c r="AJ127" i="2"/>
  <c r="AI127" i="2"/>
  <c r="AH127" i="2"/>
  <c r="AG127" i="2"/>
  <c r="AF90" i="2"/>
  <c r="BG89" i="2"/>
  <c r="BF89" i="2"/>
  <c r="BE89" i="2"/>
  <c r="BD89" i="2"/>
  <c r="BC89" i="2"/>
  <c r="BB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C27" i="2" s="1"/>
  <c r="AZ128" i="2" l="1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91" i="2"/>
  <c r="BG90" i="2"/>
  <c r="BF90" i="2"/>
  <c r="BE90" i="2"/>
  <c r="BD90" i="2"/>
  <c r="BC90" i="2"/>
  <c r="BB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C28" i="2" s="1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BG74" i="2"/>
  <c r="BF74" i="2"/>
  <c r="BE74" i="2"/>
  <c r="BD74" i="2"/>
  <c r="BC74" i="2"/>
  <c r="BB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C12" i="2" s="1"/>
  <c r="AF73" i="2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BG75" i="3"/>
  <c r="BF75" i="3"/>
  <c r="BE75" i="3"/>
  <c r="BD75" i="3"/>
  <c r="BC75" i="3"/>
  <c r="BB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B13" i="3" s="1"/>
  <c r="V13" i="1" s="1"/>
  <c r="AF74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90" i="3"/>
  <c r="BG89" i="3"/>
  <c r="BF89" i="3"/>
  <c r="BE89" i="3"/>
  <c r="BD89" i="3"/>
  <c r="BC89" i="3"/>
  <c r="BB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B27" i="3" s="1"/>
  <c r="V27" i="1" s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92" i="1"/>
  <c r="BG91" i="1"/>
  <c r="BF91" i="1"/>
  <c r="BE91" i="1"/>
  <c r="BD91" i="1"/>
  <c r="BC91" i="1"/>
  <c r="BB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Z130" i="1" l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93" i="1"/>
  <c r="BG92" i="1"/>
  <c r="BF92" i="1"/>
  <c r="BE92" i="1"/>
  <c r="BD92" i="1"/>
  <c r="BC92" i="1"/>
  <c r="BB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91" i="3"/>
  <c r="BG90" i="3"/>
  <c r="BF90" i="3"/>
  <c r="BE90" i="3"/>
  <c r="BD90" i="3"/>
  <c r="BC90" i="3"/>
  <c r="BB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B28" i="3" s="1"/>
  <c r="V28" i="1" s="1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BG74" i="3"/>
  <c r="BF74" i="3"/>
  <c r="BE74" i="3"/>
  <c r="BD74" i="3"/>
  <c r="BC74" i="3"/>
  <c r="BB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B12" i="3" s="1"/>
  <c r="AF73" i="3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BG73" i="2"/>
  <c r="BF73" i="2"/>
  <c r="BE73" i="2"/>
  <c r="BD73" i="2"/>
  <c r="BC73" i="2"/>
  <c r="BB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C11" i="2" s="1"/>
  <c r="AF72" i="2"/>
  <c r="V12" i="1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92" i="2"/>
  <c r="BG91" i="2"/>
  <c r="BF91" i="2"/>
  <c r="BE91" i="2"/>
  <c r="BD91" i="2"/>
  <c r="BC91" i="2"/>
  <c r="BB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C29" i="2" s="1"/>
  <c r="AZ130" i="2" l="1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93" i="2"/>
  <c r="BG92" i="2"/>
  <c r="BF92" i="2"/>
  <c r="BE92" i="2"/>
  <c r="BD92" i="2"/>
  <c r="BC92" i="2"/>
  <c r="BB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C30" i="2" s="1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BG72" i="2"/>
  <c r="BF72" i="2"/>
  <c r="BE72" i="2"/>
  <c r="BD72" i="2"/>
  <c r="BC72" i="2"/>
  <c r="BB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C10" i="2" s="1"/>
  <c r="AF71" i="2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BG73" i="3"/>
  <c r="BF73" i="3"/>
  <c r="BE73" i="3"/>
  <c r="BD73" i="3"/>
  <c r="BC73" i="3"/>
  <c r="BB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B11" i="3" s="1"/>
  <c r="V11" i="1" s="1"/>
  <c r="AF72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92" i="3"/>
  <c r="BG91" i="3"/>
  <c r="BF91" i="3"/>
  <c r="BE91" i="3"/>
  <c r="BD91" i="3"/>
  <c r="BC91" i="3"/>
  <c r="BB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B29" i="3" s="1"/>
  <c r="V29" i="1" s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94" i="1"/>
  <c r="BG93" i="1"/>
  <c r="BF93" i="1"/>
  <c r="BE93" i="1"/>
  <c r="BD93" i="1"/>
  <c r="BC93" i="1"/>
  <c r="BB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Z132" i="1" l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95" i="1"/>
  <c r="BG94" i="1"/>
  <c r="BF94" i="1"/>
  <c r="BE94" i="1"/>
  <c r="BD94" i="1"/>
  <c r="BC94" i="1"/>
  <c r="BB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93" i="3"/>
  <c r="BG92" i="3"/>
  <c r="BF92" i="3"/>
  <c r="BE92" i="3"/>
  <c r="BD92" i="3"/>
  <c r="BC92" i="3"/>
  <c r="BB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B30" i="3" s="1"/>
  <c r="V30" i="1" s="1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BG72" i="3"/>
  <c r="BF72" i="3"/>
  <c r="BE72" i="3"/>
  <c r="BD72" i="3"/>
  <c r="BC72" i="3"/>
  <c r="BB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B10" i="3" s="1"/>
  <c r="AF71" i="3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BG71" i="2"/>
  <c r="BF71" i="2"/>
  <c r="BE71" i="2"/>
  <c r="BD71" i="2"/>
  <c r="BC71" i="2"/>
  <c r="BB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C9" i="2" s="1"/>
  <c r="AF70" i="2"/>
  <c r="V10" i="1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94" i="2"/>
  <c r="BG93" i="2"/>
  <c r="BF93" i="2"/>
  <c r="BE93" i="2"/>
  <c r="BD93" i="2"/>
  <c r="BC93" i="2"/>
  <c r="BB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C31" i="2" s="1"/>
  <c r="AZ132" i="2" l="1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95" i="2"/>
  <c r="BG94" i="2"/>
  <c r="BF94" i="2"/>
  <c r="BE94" i="2"/>
  <c r="BD94" i="2"/>
  <c r="BC94" i="2"/>
  <c r="BB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C32" i="2" s="1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BG70" i="2"/>
  <c r="BF70" i="2"/>
  <c r="BE70" i="2"/>
  <c r="BD70" i="2"/>
  <c r="BC70" i="2"/>
  <c r="BB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C8" i="2" s="1"/>
  <c r="AF69" i="2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BG71" i="3"/>
  <c r="BF71" i="3"/>
  <c r="BE71" i="3"/>
  <c r="BD71" i="3"/>
  <c r="BC71" i="3"/>
  <c r="BB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B9" i="3" s="1"/>
  <c r="V9" i="1" s="1"/>
  <c r="AF70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94" i="3"/>
  <c r="BG93" i="3"/>
  <c r="BF93" i="3"/>
  <c r="BE93" i="3"/>
  <c r="BD93" i="3"/>
  <c r="BC93" i="3"/>
  <c r="BB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B31" i="3" s="1"/>
  <c r="V31" i="1" s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96" i="1"/>
  <c r="BG95" i="1"/>
  <c r="BF95" i="1"/>
  <c r="BE95" i="1"/>
  <c r="BD95" i="1"/>
  <c r="BC95" i="1"/>
  <c r="BB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Z134" i="1" l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97" i="1"/>
  <c r="BG96" i="1"/>
  <c r="BF96" i="1"/>
  <c r="BE96" i="1"/>
  <c r="BD96" i="1"/>
  <c r="BC96" i="1"/>
  <c r="BB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95" i="3"/>
  <c r="BG94" i="3"/>
  <c r="BF94" i="3"/>
  <c r="BE94" i="3"/>
  <c r="BD94" i="3"/>
  <c r="BC94" i="3"/>
  <c r="BB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B32" i="3" s="1"/>
  <c r="V32" i="1" s="1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BG70" i="3"/>
  <c r="BF70" i="3"/>
  <c r="BE70" i="3"/>
  <c r="BD70" i="3"/>
  <c r="BC70" i="3"/>
  <c r="BB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B8" i="3" s="1"/>
  <c r="AF69" i="3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BG69" i="2"/>
  <c r="BF69" i="2"/>
  <c r="BE69" i="2"/>
  <c r="BD69" i="2"/>
  <c r="BC69" i="2"/>
  <c r="BB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C7" i="2" s="1"/>
  <c r="AF68" i="2"/>
  <c r="V8" i="1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96" i="2"/>
  <c r="BG95" i="2"/>
  <c r="BF95" i="2"/>
  <c r="BE95" i="2"/>
  <c r="BD95" i="2"/>
  <c r="BC95" i="2"/>
  <c r="BB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C33" i="2" s="1"/>
  <c r="AZ134" i="2" l="1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97" i="2"/>
  <c r="BG96" i="2"/>
  <c r="BF96" i="2"/>
  <c r="BE96" i="2"/>
  <c r="BD96" i="2"/>
  <c r="BC96" i="2"/>
  <c r="BB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C34" i="2" s="1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BG68" i="2"/>
  <c r="BF68" i="2"/>
  <c r="BE68" i="2"/>
  <c r="BD68" i="2"/>
  <c r="BC68" i="2"/>
  <c r="BB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C6" i="2" s="1"/>
  <c r="AF67" i="2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BG69" i="3"/>
  <c r="BF69" i="3"/>
  <c r="BE69" i="3"/>
  <c r="BD69" i="3"/>
  <c r="BC69" i="3"/>
  <c r="BB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B7" i="3" s="1"/>
  <c r="V7" i="1" s="1"/>
  <c r="AF68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96" i="3"/>
  <c r="BG95" i="3"/>
  <c r="BF95" i="3"/>
  <c r="BE95" i="3"/>
  <c r="BD95" i="3"/>
  <c r="BC95" i="3"/>
  <c r="BB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B33" i="3" s="1"/>
  <c r="V33" i="1" s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98" i="1"/>
  <c r="BG97" i="1"/>
  <c r="BF97" i="1"/>
  <c r="BE97" i="1"/>
  <c r="BD97" i="1"/>
  <c r="BC97" i="1"/>
  <c r="BB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Z136" i="1" l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99" i="1"/>
  <c r="BG98" i="1"/>
  <c r="BF98" i="1"/>
  <c r="BE98" i="1"/>
  <c r="BD98" i="1"/>
  <c r="BC98" i="1"/>
  <c r="BB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97" i="3"/>
  <c r="BG96" i="3"/>
  <c r="BF96" i="3"/>
  <c r="BE96" i="3"/>
  <c r="BD96" i="3"/>
  <c r="BC96" i="3"/>
  <c r="BB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B34" i="3" s="1"/>
  <c r="V34" i="1" s="1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BG68" i="3"/>
  <c r="BF68" i="3"/>
  <c r="BE68" i="3"/>
  <c r="BD68" i="3"/>
  <c r="BC68" i="3"/>
  <c r="BB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B6" i="3" s="1"/>
  <c r="AF67" i="3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BG67" i="2"/>
  <c r="BF67" i="2"/>
  <c r="BE67" i="2"/>
  <c r="BD67" i="2"/>
  <c r="BC67" i="2"/>
  <c r="BB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C5" i="2" s="1"/>
  <c r="AF66" i="2"/>
  <c r="V6" i="1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98" i="2"/>
  <c r="BG97" i="2"/>
  <c r="BF97" i="2"/>
  <c r="BE97" i="2"/>
  <c r="BD97" i="2"/>
  <c r="BC97" i="2"/>
  <c r="BB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C35" i="2" s="1"/>
  <c r="AZ136" i="2" l="1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K136" i="2"/>
  <c r="AJ136" i="2"/>
  <c r="AI136" i="2"/>
  <c r="AH136" i="2"/>
  <c r="AG136" i="2"/>
  <c r="AF99" i="2"/>
  <c r="BG98" i="2"/>
  <c r="BF98" i="2"/>
  <c r="BE98" i="2"/>
  <c r="BD98" i="2"/>
  <c r="BC98" i="2"/>
  <c r="BB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C36" i="2" s="1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BG66" i="2"/>
  <c r="BF66" i="2"/>
  <c r="BE66" i="2"/>
  <c r="BD66" i="2"/>
  <c r="BC66" i="2"/>
  <c r="BB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C4" i="2" s="1"/>
  <c r="AF65" i="2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BG67" i="3"/>
  <c r="BF67" i="3"/>
  <c r="BE67" i="3"/>
  <c r="BD67" i="3"/>
  <c r="BC67" i="3"/>
  <c r="BB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B5" i="3" s="1"/>
  <c r="V5" i="1" s="1"/>
  <c r="AF66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98" i="3"/>
  <c r="BG97" i="3"/>
  <c r="BF97" i="3"/>
  <c r="BE97" i="3"/>
  <c r="BD97" i="3"/>
  <c r="BC97" i="3"/>
  <c r="BB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B35" i="3" s="1"/>
  <c r="V35" i="1" s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BG99" i="1"/>
  <c r="BF99" i="1"/>
  <c r="BE99" i="1"/>
  <c r="BD99" i="1"/>
  <c r="BC99" i="1"/>
  <c r="BB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Z136" i="3" l="1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99" i="3"/>
  <c r="BG98" i="3"/>
  <c r="BF98" i="3"/>
  <c r="BE98" i="3"/>
  <c r="BD98" i="3"/>
  <c r="BC98" i="3"/>
  <c r="BB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B36" i="3" s="1"/>
  <c r="V36" i="1" s="1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BG66" i="3"/>
  <c r="BF66" i="3"/>
  <c r="BE66" i="3"/>
  <c r="BD66" i="3"/>
  <c r="BC66" i="3"/>
  <c r="BB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B4" i="3" s="1"/>
  <c r="AF65" i="3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BG65" i="2"/>
  <c r="BF65" i="2"/>
  <c r="BE65" i="2"/>
  <c r="BD65" i="2"/>
  <c r="BC65" i="2"/>
  <c r="BB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C3" i="2" s="1"/>
  <c r="V4" i="1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BG99" i="2"/>
  <c r="BF99" i="2"/>
  <c r="BE99" i="2"/>
  <c r="BD99" i="2"/>
  <c r="BC99" i="2"/>
  <c r="BB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C37" i="2" s="1"/>
  <c r="AZ103" i="3" l="1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BG65" i="3"/>
  <c r="BF65" i="3"/>
  <c r="BE65" i="3"/>
  <c r="BD65" i="3"/>
  <c r="BC65" i="3"/>
  <c r="BB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B3" i="3" s="1"/>
  <c r="V3" i="1" s="1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BG99" i="3"/>
  <c r="BF99" i="3"/>
  <c r="BE99" i="3"/>
  <c r="BD99" i="3"/>
  <c r="BC99" i="3"/>
  <c r="BB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B37" i="3" s="1"/>
  <c r="V37" i="1" s="1"/>
</calcChain>
</file>

<file path=xl/sharedStrings.xml><?xml version="1.0" encoding="utf-8"?>
<sst xmlns="http://schemas.openxmlformats.org/spreadsheetml/2006/main" count="243" uniqueCount="88">
  <si>
    <t>CALLS</t>
  </si>
  <si>
    <t>PUTS</t>
  </si>
  <si>
    <t>FINISH</t>
  </si>
  <si>
    <t>PRECIO</t>
  </si>
  <si>
    <t>%</t>
  </si>
  <si>
    <t>Fecha</t>
  </si>
  <si>
    <t>FECHA</t>
  </si>
  <si>
    <t>LOTES</t>
  </si>
  <si>
    <t>STRIKE</t>
  </si>
  <si>
    <t>PRIMA</t>
  </si>
  <si>
    <t xml:space="preserve"> ACTUAL</t>
  </si>
  <si>
    <t>$ INVERTIDO</t>
  </si>
  <si>
    <t>COMISIÓN</t>
  </si>
  <si>
    <t>$ POSICION</t>
  </si>
  <si>
    <t>G/P</t>
  </si>
  <si>
    <t>ACTUAL</t>
  </si>
  <si>
    <t>$ POSICIÓN</t>
  </si>
  <si>
    <t>Ejercicio</t>
  </si>
  <si>
    <t>Junio</t>
  </si>
  <si>
    <t>Fecha Ejercicio</t>
  </si>
  <si>
    <t>Días al Opex</t>
  </si>
  <si>
    <t>Subyacente</t>
  </si>
  <si>
    <t>Precio</t>
  </si>
  <si>
    <t>Escala</t>
  </si>
  <si>
    <t>ggal</t>
  </si>
  <si>
    <t>Tasa libre riesgo</t>
  </si>
  <si>
    <t>CF %</t>
  </si>
  <si>
    <t>Invertido</t>
  </si>
  <si>
    <t>CF $</t>
  </si>
  <si>
    <t>Comisiónes</t>
  </si>
  <si>
    <t>Acciones</t>
  </si>
  <si>
    <t>Opciones</t>
  </si>
  <si>
    <t>Valor posición</t>
  </si>
  <si>
    <t>Resultado</t>
  </si>
  <si>
    <t>Calls</t>
  </si>
  <si>
    <t>Puts</t>
  </si>
  <si>
    <t>FINISH A</t>
  </si>
  <si>
    <t>FINISH B</t>
  </si>
  <si>
    <t>FINISH C</t>
  </si>
  <si>
    <t>FINISH D</t>
  </si>
  <si>
    <t>FINISH E</t>
  </si>
  <si>
    <t>FINISH F</t>
  </si>
  <si>
    <t>FINISH G</t>
  </si>
  <si>
    <t>FINISH H</t>
  </si>
  <si>
    <t>FINISH I</t>
  </si>
  <si>
    <t>FINISH J</t>
  </si>
  <si>
    <t>FINISH K</t>
  </si>
  <si>
    <t>FINISH L</t>
  </si>
  <si>
    <t>FINISH M</t>
  </si>
  <si>
    <t>FINISH N</t>
  </si>
  <si>
    <t>FINISH O</t>
  </si>
  <si>
    <t>FINISH P</t>
  </si>
  <si>
    <t>FINISH Q</t>
  </si>
  <si>
    <t>FINISH R</t>
  </si>
  <si>
    <t>FINISH S</t>
  </si>
  <si>
    <t>FINISH T</t>
  </si>
  <si>
    <t>ACCIONES 1</t>
  </si>
  <si>
    <t>ACCIONES 2</t>
  </si>
  <si>
    <t>ACCIONES 3</t>
  </si>
  <si>
    <t>ACCIONES 4</t>
  </si>
  <si>
    <t>ACCIONES 5</t>
  </si>
  <si>
    <t>ACCIONES 6</t>
  </si>
  <si>
    <t>ACCIONES</t>
  </si>
  <si>
    <t>CANT</t>
  </si>
  <si>
    <t>FINISH a</t>
  </si>
  <si>
    <t>FINISH b</t>
  </si>
  <si>
    <t>FINISH c</t>
  </si>
  <si>
    <t>finish d</t>
  </si>
  <si>
    <t>finish e</t>
  </si>
  <si>
    <t>finish f</t>
  </si>
  <si>
    <t>finish g</t>
  </si>
  <si>
    <t>finish h</t>
  </si>
  <si>
    <t>finish i</t>
  </si>
  <si>
    <t>finish j</t>
  </si>
  <si>
    <t>finish k</t>
  </si>
  <si>
    <t>finish l</t>
  </si>
  <si>
    <t>finish m</t>
  </si>
  <si>
    <t>finish n</t>
  </si>
  <si>
    <t>finish o</t>
  </si>
  <si>
    <t>finish p</t>
  </si>
  <si>
    <t>finish q</t>
  </si>
  <si>
    <t>finish r</t>
  </si>
  <si>
    <t>finish s</t>
  </si>
  <si>
    <t>finish t</t>
  </si>
  <si>
    <t>CALL</t>
  </si>
  <si>
    <t>Finish = { n° lotes comprados x (suby - strike - prima pagada) - n° lotes vendidos x ( suby - strike - prima cobrada) } x 100</t>
  </si>
  <si>
    <t>Ganancia/pérdida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</si>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</sst>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_-&quot;$&quot;\ * #,##0_-;\-&quot;$&quot;\ * #,##0_-;_-&quot;$&quot;\ * &quot;-&quot;??_-;_-@"/>
    <numFmt numFmtId="166" formatCode="0.0%"/>
    <numFmt numFmtId="167" formatCode="_-&quot;$&quot;\ * #,##0.00_-;\-&quot;$&quot;\ * #,##0.00_-;_-&quot;$&quot;\ * &quot;-&quot;??_-;_-@"/>
    <numFmt numFmtId="168" formatCode="&quot;$&quot;\ #,##0.00"/>
  </numFmts>
  <fonts count="6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F2F2F2"/>
      <name val="Calibri"/>
      <scheme val="minor"/>
    </font>
    <font>
      <sz val="11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92D050"/>
        <bgColor rgb="FF92D050"/>
      </patternFill>
    </fill>
    <fill>
      <patternFill patternType="solid">
        <fgColor rgb="FFEF3521"/>
        <bgColor rgb="FFEF3521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373C"/>
        <bgColor rgb="FFFF373C"/>
      </patternFill>
    </fill>
    <fill>
      <patternFill patternType="solid">
        <fgColor rgb="FFFEF2CB"/>
        <bgColor rgb="FFFEF2CB"/>
      </patternFill>
    </fill>
    <fill>
      <patternFill patternType="solid">
        <fgColor rgb="FFD0CECE"/>
        <bgColor rgb="FFD0CECE"/>
      </patternFill>
    </fill>
    <fill>
      <patternFill patternType="solid">
        <fgColor rgb="FFFA786E"/>
        <bgColor rgb="FFFA786E"/>
      </patternFill>
    </fill>
    <fill>
      <patternFill patternType="solid">
        <fgColor rgb="FFFBA69F"/>
        <bgColor rgb="FFFBA69F"/>
      </patternFill>
    </fill>
    <fill>
      <patternFill patternType="solid">
        <fgColor rgb="FFFFFF00"/>
        <bgColor rgb="FFFFFF00"/>
      </patternFill>
    </fill>
    <fill>
      <patternFill patternType="solid">
        <fgColor rgb="FF8EAADB"/>
        <bgColor rgb="FF8EAADB"/>
      </patternFill>
    </fill>
    <fill>
      <patternFill patternType="solid">
        <fgColor rgb="FFA4E0AE"/>
        <bgColor rgb="FFA4E0AE"/>
      </patternFill>
    </fill>
    <fill>
      <patternFill patternType="solid">
        <fgColor rgb="FF7EEA76"/>
        <bgColor rgb="FF7EEA76"/>
      </patternFill>
    </fill>
    <fill>
      <patternFill patternType="solid">
        <fgColor rgb="FF29DF3F"/>
        <bgColor rgb="FF29DF3F"/>
      </patternFill>
    </fill>
    <fill>
      <patternFill patternType="solid">
        <fgColor rgb="FF00B0F0"/>
        <bgColor rgb="FF00B0F0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0" fillId="0" borderId="0" xfId="0" applyFont="1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2" borderId="5" xfId="0" applyFont="1" applyFill="1" applyBorder="1"/>
    <xf numFmtId="164" fontId="0" fillId="4" borderId="5" xfId="0" applyNumberFormat="1" applyFont="1" applyFill="1" applyBorder="1" applyAlignment="1">
      <alignment horizontal="center"/>
    </xf>
    <xf numFmtId="0" fontId="0" fillId="5" borderId="6" xfId="0" applyFont="1" applyFill="1" applyBorder="1"/>
    <xf numFmtId="0" fontId="0" fillId="5" borderId="7" xfId="0" applyFont="1" applyFill="1" applyBorder="1"/>
    <xf numFmtId="0" fontId="0" fillId="5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6" borderId="6" xfId="0" applyFont="1" applyFill="1" applyBorder="1"/>
    <xf numFmtId="0" fontId="0" fillId="6" borderId="7" xfId="0" applyFont="1" applyFill="1" applyBorder="1"/>
    <xf numFmtId="0" fontId="0" fillId="6" borderId="7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8" xfId="0" applyFont="1" applyFill="1" applyBorder="1"/>
    <xf numFmtId="0" fontId="0" fillId="6" borderId="9" xfId="0" applyFont="1" applyFill="1" applyBorder="1" applyAlignment="1">
      <alignment horizontal="center"/>
    </xf>
    <xf numFmtId="165" fontId="0" fillId="7" borderId="10" xfId="0" applyNumberFormat="1" applyFont="1" applyFill="1" applyBorder="1" applyAlignment="1">
      <alignment horizontal="right"/>
    </xf>
    <xf numFmtId="2" fontId="0" fillId="8" borderId="11" xfId="0" applyNumberFormat="1" applyFont="1" applyFill="1" applyBorder="1" applyAlignment="1">
      <alignment horizontal="center"/>
    </xf>
    <xf numFmtId="9" fontId="3" fillId="9" borderId="12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" fontId="0" fillId="4" borderId="13" xfId="0" applyNumberFormat="1" applyFont="1" applyFill="1" applyBorder="1"/>
    <xf numFmtId="0" fontId="3" fillId="4" borderId="5" xfId="0" applyFont="1" applyFill="1" applyBorder="1" applyAlignment="1"/>
    <xf numFmtId="4" fontId="0" fillId="4" borderId="5" xfId="0" applyNumberFormat="1" applyFont="1" applyFill="1" applyBorder="1" applyAlignment="1"/>
    <xf numFmtId="0" fontId="0" fillId="4" borderId="5" xfId="0" applyFont="1" applyFill="1" applyBorder="1" applyAlignment="1"/>
    <xf numFmtId="0" fontId="0" fillId="10" borderId="5" xfId="0" applyFont="1" applyFill="1" applyBorder="1"/>
    <xf numFmtId="0" fontId="0" fillId="10" borderId="14" xfId="0" applyFont="1" applyFill="1" applyBorder="1"/>
    <xf numFmtId="0" fontId="0" fillId="10" borderId="15" xfId="0" applyFont="1" applyFill="1" applyBorder="1"/>
    <xf numFmtId="164" fontId="0" fillId="4" borderId="13" xfId="0" applyNumberFormat="1" applyFont="1" applyFill="1" applyBorder="1"/>
    <xf numFmtId="0" fontId="3" fillId="4" borderId="5" xfId="0" applyFont="1" applyFill="1" applyBorder="1"/>
    <xf numFmtId="0" fontId="0" fillId="4" borderId="5" xfId="0" applyFont="1" applyFill="1" applyBorder="1"/>
    <xf numFmtId="2" fontId="0" fillId="8" borderId="16" xfId="0" applyNumberFormat="1" applyFont="1" applyFill="1" applyBorder="1" applyAlignment="1">
      <alignment horizontal="center"/>
    </xf>
    <xf numFmtId="0" fontId="0" fillId="9" borderId="17" xfId="0" applyFont="1" applyFill="1" applyBorder="1" applyAlignment="1">
      <alignment horizontal="center"/>
    </xf>
    <xf numFmtId="0" fontId="0" fillId="11" borderId="5" xfId="0" applyFont="1" applyFill="1" applyBorder="1" applyAlignment="1">
      <alignment horizontal="center"/>
    </xf>
    <xf numFmtId="2" fontId="0" fillId="8" borderId="18" xfId="0" applyNumberFormat="1" applyFont="1" applyFill="1" applyBorder="1" applyAlignment="1">
      <alignment horizontal="center"/>
    </xf>
    <xf numFmtId="0" fontId="0" fillId="9" borderId="19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9" fontId="3" fillId="12" borderId="12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6" fontId="3" fillId="4" borderId="5" xfId="0" applyNumberFormat="1" applyFont="1" applyFill="1" applyBorder="1" applyAlignment="1">
      <alignment horizontal="center"/>
    </xf>
    <xf numFmtId="0" fontId="0" fillId="12" borderId="17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9" fontId="3" fillId="4" borderId="5" xfId="0" applyNumberFormat="1" applyFont="1" applyFill="1" applyBorder="1" applyAlignment="1">
      <alignment horizontal="center"/>
    </xf>
    <xf numFmtId="10" fontId="0" fillId="11" borderId="5" xfId="0" applyNumberFormat="1" applyFont="1" applyFill="1" applyBorder="1" applyAlignment="1">
      <alignment horizontal="center"/>
    </xf>
    <xf numFmtId="9" fontId="0" fillId="12" borderId="20" xfId="0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7" fontId="0" fillId="11" borderId="5" xfId="0" applyNumberFormat="1" applyFont="1" applyFill="1" applyBorder="1" applyAlignment="1">
      <alignment horizontal="center"/>
    </xf>
    <xf numFmtId="2" fontId="0" fillId="8" borderId="21" xfId="0" applyNumberFormat="1" applyFont="1" applyFill="1" applyBorder="1" applyAlignment="1">
      <alignment horizontal="center"/>
    </xf>
    <xf numFmtId="9" fontId="3" fillId="13" borderId="12" xfId="0" applyNumberFormat="1" applyFont="1" applyFill="1" applyBorder="1" applyAlignment="1">
      <alignment horizontal="center"/>
    </xf>
    <xf numFmtId="168" fontId="3" fillId="11" borderId="5" xfId="0" applyNumberFormat="1" applyFont="1" applyFill="1" applyBorder="1" applyAlignment="1">
      <alignment horizontal="center"/>
    </xf>
    <xf numFmtId="2" fontId="0" fillId="8" borderId="22" xfId="0" applyNumberFormat="1" applyFont="1" applyFill="1" applyBorder="1" applyAlignment="1">
      <alignment horizontal="center"/>
    </xf>
    <xf numFmtId="0" fontId="0" fillId="13" borderId="17" xfId="0" applyFont="1" applyFill="1" applyBorder="1" applyAlignment="1">
      <alignment horizontal="center"/>
    </xf>
    <xf numFmtId="10" fontId="3" fillId="4" borderId="23" xfId="0" applyNumberFormat="1" applyFont="1" applyFill="1" applyBorder="1" applyAlignment="1">
      <alignment horizontal="center"/>
    </xf>
    <xf numFmtId="9" fontId="0" fillId="13" borderId="20" xfId="0" applyNumberFormat="1" applyFont="1" applyFill="1" applyBorder="1" applyAlignment="1">
      <alignment horizontal="center"/>
    </xf>
    <xf numFmtId="0" fontId="0" fillId="3" borderId="5" xfId="0" applyFont="1" applyFill="1" applyBorder="1"/>
    <xf numFmtId="168" fontId="3" fillId="0" borderId="5" xfId="0" applyNumberFormat="1" applyFont="1" applyBorder="1" applyAlignment="1">
      <alignment horizontal="center"/>
    </xf>
    <xf numFmtId="2" fontId="3" fillId="14" borderId="16" xfId="0" applyNumberFormat="1" applyFont="1" applyFill="1" applyBorder="1" applyAlignment="1">
      <alignment horizontal="center"/>
    </xf>
    <xf numFmtId="9" fontId="3" fillId="15" borderId="20" xfId="0" applyNumberFormat="1" applyFont="1" applyFill="1" applyBorder="1" applyAlignment="1">
      <alignment horizontal="center"/>
    </xf>
    <xf numFmtId="0" fontId="0" fillId="16" borderId="17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6" fontId="0" fillId="4" borderId="24" xfId="0" applyNumberFormat="1" applyFont="1" applyFill="1" applyBorder="1"/>
    <xf numFmtId="0" fontId="3" fillId="4" borderId="25" xfId="0" applyFont="1" applyFill="1" applyBorder="1"/>
    <xf numFmtId="0" fontId="0" fillId="4" borderId="25" xfId="0" applyFont="1" applyFill="1" applyBorder="1"/>
    <xf numFmtId="0" fontId="0" fillId="10" borderId="25" xfId="0" applyFont="1" applyFill="1" applyBorder="1"/>
    <xf numFmtId="0" fontId="0" fillId="10" borderId="26" xfId="0" applyFont="1" applyFill="1" applyBorder="1"/>
    <xf numFmtId="0" fontId="0" fillId="10" borderId="27" xfId="0" applyFont="1" applyFill="1" applyBorder="1"/>
    <xf numFmtId="164" fontId="0" fillId="4" borderId="24" xfId="0" applyNumberFormat="1" applyFont="1" applyFill="1" applyBorder="1"/>
    <xf numFmtId="9" fontId="0" fillId="16" borderId="20" xfId="0" applyNumberFormat="1" applyFont="1" applyFill="1" applyBorder="1" applyAlignment="1">
      <alignment horizontal="center"/>
    </xf>
    <xf numFmtId="9" fontId="3" fillId="16" borderId="28" xfId="0" applyNumberFormat="1" applyFont="1" applyFill="1" applyBorder="1" applyAlignment="1">
      <alignment horizontal="center"/>
    </xf>
    <xf numFmtId="0" fontId="0" fillId="17" borderId="17" xfId="0" applyFont="1" applyFill="1" applyBorder="1" applyAlignment="1">
      <alignment horizontal="center"/>
    </xf>
    <xf numFmtId="9" fontId="0" fillId="17" borderId="20" xfId="0" applyNumberFormat="1" applyFont="1" applyFill="1" applyBorder="1" applyAlignment="1">
      <alignment horizontal="center"/>
    </xf>
    <xf numFmtId="0" fontId="0" fillId="4" borderId="13" xfId="0" applyFont="1" applyFill="1" applyBorder="1"/>
    <xf numFmtId="9" fontId="3" fillId="17" borderId="28" xfId="0" applyNumberFormat="1" applyFont="1" applyFill="1" applyBorder="1" applyAlignment="1">
      <alignment horizontal="center"/>
    </xf>
    <xf numFmtId="0" fontId="0" fillId="18" borderId="29" xfId="0" applyFont="1" applyFill="1" applyBorder="1" applyAlignment="1">
      <alignment horizontal="center"/>
    </xf>
    <xf numFmtId="0" fontId="0" fillId="18" borderId="17" xfId="0" applyFont="1" applyFill="1" applyBorder="1" applyAlignment="1">
      <alignment horizontal="center"/>
    </xf>
    <xf numFmtId="165" fontId="0" fillId="7" borderId="30" xfId="0" applyNumberFormat="1" applyFont="1" applyFill="1" applyBorder="1" applyAlignment="1">
      <alignment horizontal="right"/>
    </xf>
    <xf numFmtId="9" fontId="3" fillId="18" borderId="28" xfId="0" applyNumberFormat="1" applyFont="1" applyFill="1" applyBorder="1" applyAlignment="1">
      <alignment horizontal="center"/>
    </xf>
    <xf numFmtId="16" fontId="0" fillId="4" borderId="31" xfId="0" applyNumberFormat="1" applyFont="1" applyFill="1" applyBorder="1"/>
    <xf numFmtId="0" fontId="3" fillId="4" borderId="32" xfId="0" applyFont="1" applyFill="1" applyBorder="1"/>
    <xf numFmtId="0" fontId="0" fillId="4" borderId="32" xfId="0" applyFont="1" applyFill="1" applyBorder="1"/>
    <xf numFmtId="0" fontId="0" fillId="10" borderId="32" xfId="0" applyFont="1" applyFill="1" applyBorder="1"/>
    <xf numFmtId="0" fontId="0" fillId="10" borderId="33" xfId="0" applyFont="1" applyFill="1" applyBorder="1"/>
    <xf numFmtId="0" fontId="0" fillId="10" borderId="34" xfId="0" applyFont="1" applyFill="1" applyBorder="1"/>
    <xf numFmtId="0" fontId="0" fillId="4" borderId="31" xfId="0" applyFont="1" applyFill="1" applyBorder="1"/>
    <xf numFmtId="0" fontId="4" fillId="7" borderId="35" xfId="0" applyFont="1" applyFill="1" applyBorder="1"/>
    <xf numFmtId="2" fontId="4" fillId="7" borderId="35" xfId="0" applyNumberFormat="1" applyFont="1" applyFill="1" applyBorder="1"/>
    <xf numFmtId="0" fontId="0" fillId="3" borderId="36" xfId="0" applyFont="1" applyFill="1" applyBorder="1"/>
    <xf numFmtId="0" fontId="0" fillId="3" borderId="29" xfId="0" applyFont="1" applyFill="1" applyBorder="1"/>
    <xf numFmtId="0" fontId="0" fillId="19" borderId="6" xfId="0" applyFont="1" applyFill="1" applyBorder="1"/>
    <xf numFmtId="0" fontId="0" fillId="19" borderId="7" xfId="0" applyFont="1" applyFill="1" applyBorder="1"/>
    <xf numFmtId="0" fontId="0" fillId="19" borderId="8" xfId="0" applyFont="1" applyFill="1" applyBorder="1"/>
    <xf numFmtId="0" fontId="0" fillId="19" borderId="9" xfId="0" applyFont="1" applyFill="1" applyBorder="1" applyAlignment="1">
      <alignment horizontal="center"/>
    </xf>
    <xf numFmtId="16" fontId="3" fillId="4" borderId="13" xfId="0" applyNumberFormat="1" applyFont="1" applyFill="1" applyBorder="1"/>
    <xf numFmtId="0" fontId="0" fillId="11" borderId="5" xfId="0" applyFont="1" applyFill="1" applyBorder="1"/>
    <xf numFmtId="16" fontId="3" fillId="4" borderId="24" xfId="0" applyNumberFormat="1" applyFont="1" applyFill="1" applyBorder="1"/>
    <xf numFmtId="0" fontId="0" fillId="11" borderId="25" xfId="0" applyFont="1" applyFill="1" applyBorder="1"/>
    <xf numFmtId="16" fontId="3" fillId="4" borderId="31" xfId="0" applyNumberFormat="1" applyFont="1" applyFill="1" applyBorder="1"/>
    <xf numFmtId="0" fontId="0" fillId="11" borderId="32" xfId="0" applyFont="1" applyFill="1" applyBorder="1"/>
    <xf numFmtId="164" fontId="0" fillId="11" borderId="5" xfId="0" applyNumberFormat="1" applyFont="1" applyFill="1" applyBorder="1" applyAlignment="1">
      <alignment horizontal="center"/>
    </xf>
    <xf numFmtId="10" fontId="3" fillId="4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2" fontId="0" fillId="0" borderId="0" xfId="0" applyNumberFormat="1" applyFont="1"/>
  </cellXfs>
  <cellStyles count="1">
    <cellStyle name="Normal" xfId="0" builtinId="0"/>
  </cellStyles>
  <dxfs count="48">
    <dxf>
      <font>
        <b/>
        <color rgb="FF008000"/>
      </font>
      <fill>
        <patternFill patternType="solid">
          <fgColor rgb="FF99FF99"/>
          <bgColor rgb="FF99FF99"/>
        </patternFill>
      </fill>
    </dxf>
    <dxf>
      <font>
        <b/>
        <color rgb="FFFF0000"/>
      </font>
      <fill>
        <patternFill patternType="solid">
          <fgColor rgb="FFFF9999"/>
          <bgColor rgb="FFFF9999"/>
        </patternFill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theme="4"/>
      </font>
      <fill>
        <patternFill patternType="none"/>
      </fill>
    </dxf>
    <dxf>
      <fill>
        <patternFill patternType="solid">
          <fgColor rgb="FF89FFBE"/>
          <bgColor rgb="FF89FFB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9CCFF"/>
          <bgColor rgb="FF99CCFF"/>
        </patternFill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008000"/>
      </font>
      <fill>
        <patternFill patternType="solid">
          <fgColor rgb="FF99FF99"/>
          <bgColor rgb="FF99FF99"/>
        </patternFill>
      </fill>
    </dxf>
    <dxf>
      <font>
        <b/>
        <color rgb="FFFF0000"/>
      </font>
      <fill>
        <patternFill patternType="solid">
          <fgColor rgb="FFFF9999"/>
          <bgColor rgb="FFFF9999"/>
        </patternFill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theme="4"/>
      </font>
      <fill>
        <patternFill patternType="none"/>
      </fill>
    </dxf>
    <dxf>
      <fill>
        <patternFill patternType="solid">
          <fgColor rgb="FF89FFBE"/>
          <bgColor rgb="FF89FFB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9CCFF"/>
          <bgColor rgb="FF99CCFF"/>
        </patternFill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theme="4"/>
      </font>
      <fill>
        <patternFill patternType="none"/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theme="4"/>
      </font>
      <fill>
        <patternFill patternType="none"/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theme="4"/>
      </font>
      <fill>
        <patternFill patternType="none"/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theme="4"/>
      </font>
      <fill>
        <patternFill patternType="none"/>
      </fill>
    </dxf>
    <dxf>
      <font>
        <b/>
        <color rgb="FF008000"/>
      </font>
      <fill>
        <patternFill patternType="solid">
          <fgColor rgb="FF99FF99"/>
          <bgColor rgb="FF99FF99"/>
        </patternFill>
      </fill>
    </dxf>
    <dxf>
      <font>
        <b/>
        <color rgb="FFFF0000"/>
      </font>
      <fill>
        <patternFill patternType="solid">
          <fgColor rgb="FFFF9999"/>
          <bgColor rgb="FFFF9999"/>
        </patternFill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theme="4"/>
      </font>
      <fill>
        <patternFill patternType="none"/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theme="4"/>
      </font>
      <fill>
        <patternFill patternType="none"/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theme="4"/>
      </font>
      <fill>
        <patternFill patternType="none"/>
      </fill>
    </dxf>
    <dxf>
      <fill>
        <patternFill patternType="solid">
          <fgColor rgb="FF89FFBE"/>
          <bgColor rgb="FF89FFB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9CCFF"/>
          <bgColor rgb="FF99CCFF"/>
        </patternFill>
      </fill>
    </dxf>
    <dxf>
      <font>
        <b/>
        <color rgb="FF2F8958"/>
      </font>
      <fill>
        <patternFill patternType="none"/>
      </fill>
    </dxf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FINISH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'Opciones financieras'!$V$3:$V$37</c:f>
              <c:numCache>
                <c:formatCode>_-"$"\ * #,##0_-;\-"$"\ * #,##0_-;_-"$"\ * "-"??_-;_-@</c:formatCode>
                <c:ptCount val="35"/>
                <c:pt idx="0">
                  <c:v>7233.75</c:v>
                </c:pt>
                <c:pt idx="1">
                  <c:v>7233.75</c:v>
                </c:pt>
                <c:pt idx="2">
                  <c:v>7233.75</c:v>
                </c:pt>
                <c:pt idx="3">
                  <c:v>7233.75</c:v>
                </c:pt>
                <c:pt idx="4">
                  <c:v>7233.75</c:v>
                </c:pt>
                <c:pt idx="5">
                  <c:v>7233.75</c:v>
                </c:pt>
                <c:pt idx="6">
                  <c:v>7233.75</c:v>
                </c:pt>
                <c:pt idx="7">
                  <c:v>7233.75</c:v>
                </c:pt>
                <c:pt idx="8">
                  <c:v>7233.75</c:v>
                </c:pt>
                <c:pt idx="9">
                  <c:v>7233.75</c:v>
                </c:pt>
                <c:pt idx="10">
                  <c:v>7233.75</c:v>
                </c:pt>
                <c:pt idx="11">
                  <c:v>7233.75</c:v>
                </c:pt>
                <c:pt idx="12">
                  <c:v>7233.75</c:v>
                </c:pt>
                <c:pt idx="13">
                  <c:v>7233.75</c:v>
                </c:pt>
                <c:pt idx="14">
                  <c:v>7233.75</c:v>
                </c:pt>
                <c:pt idx="15">
                  <c:v>7233.75</c:v>
                </c:pt>
                <c:pt idx="16">
                  <c:v>7233.75</c:v>
                </c:pt>
                <c:pt idx="17">
                  <c:v>4473.7499999999491</c:v>
                </c:pt>
                <c:pt idx="18">
                  <c:v>-22286.250000000095</c:v>
                </c:pt>
                <c:pt idx="19">
                  <c:v>-49581.450000000172</c:v>
                </c:pt>
                <c:pt idx="20">
                  <c:v>-40438.097999999896</c:v>
                </c:pt>
                <c:pt idx="21">
                  <c:v>-26239.134959999879</c:v>
                </c:pt>
                <c:pt idx="22">
                  <c:v>-11756.192659199893</c:v>
                </c:pt>
                <c:pt idx="23">
                  <c:v>3016.4084876161069</c:v>
                </c:pt>
                <c:pt idx="24">
                  <c:v>18084.461657368403</c:v>
                </c:pt>
                <c:pt idx="25">
                  <c:v>33453.875890515803</c:v>
                </c:pt>
                <c:pt idx="26">
                  <c:v>49130.678408326086</c:v>
                </c:pt>
                <c:pt idx="27">
                  <c:v>65121.016976492625</c:v>
                </c:pt>
                <c:pt idx="28">
                  <c:v>81431.162316022441</c:v>
                </c:pt>
                <c:pt idx="29">
                  <c:v>98067.510562342883</c:v>
                </c:pt>
                <c:pt idx="30">
                  <c:v>115036.58577358979</c:v>
                </c:pt>
                <c:pt idx="31">
                  <c:v>132345.04248906171</c:v>
                </c:pt>
                <c:pt idx="32">
                  <c:v>149999.6683388431</c:v>
                </c:pt>
                <c:pt idx="33">
                  <c:v>168007.38670562004</c:v>
                </c:pt>
                <c:pt idx="34">
                  <c:v>186375.2594397323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A-4C5A-8F37-21312D8F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465539"/>
        <c:axId val="1310013839"/>
      </c:lineChart>
      <c:catAx>
        <c:axId val="8944655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310013839"/>
        <c:crosses val="autoZero"/>
        <c:auto val="1"/>
        <c:lblAlgn val="ctr"/>
        <c:lblOffset val="100"/>
        <c:noMultiLvlLbl val="1"/>
      </c:catAx>
      <c:valAx>
        <c:axId val="13100138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&quot;$&quot;\ * #,##0_-;\-&quot;$&quot;\ * #,##0_-;_-&quot;$&quot;\ * &quot;-&quot;??_-;_-@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894465539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371475</xdr:colOff>
      <xdr:row>23</xdr:row>
      <xdr:rowOff>190500</xdr:rowOff>
    </xdr:from>
    <xdr:ext cx="5448300" cy="3267075"/>
    <xdr:graphicFrame macro="">
      <xdr:nvGraphicFramePr>
        <xdr:cNvPr id="899244780" name="Chart 1">
          <a:extLst>
            <a:ext uri="{FF2B5EF4-FFF2-40B4-BE49-F238E27FC236}">
              <a16:creationId xmlns:a16="http://schemas.microsoft.com/office/drawing/2014/main" id="{00000000-0008-0000-0000-0000EC629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H1000"/>
  <sheetViews>
    <sheetView tabSelected="1" workbookViewId="0">
      <selection activeCell="AB11" sqref="AB11"/>
    </sheetView>
  </sheetViews>
  <sheetFormatPr defaultColWidth="14.42578125" defaultRowHeight="15" customHeight="1"/>
  <cols>
    <col min="1" max="1" width="2.140625" style="1" customWidth="1"/>
    <col min="2" max="2" width="8.140625" customWidth="1"/>
    <col min="3" max="3" width="7.28515625" customWidth="1"/>
    <col min="4" max="4" width="7.7109375" customWidth="1"/>
    <col min="5" max="5" width="7.140625" customWidth="1"/>
    <col min="6" max="6" width="8" customWidth="1"/>
    <col min="7" max="7" width="12.28515625" style="1" customWidth="1"/>
    <col min="8" max="8" width="11" style="1" customWidth="1"/>
    <col min="9" max="10" width="11.85546875" style="1" customWidth="1"/>
    <col min="11" max="11" width="2.5703125" style="1" customWidth="1"/>
    <col min="12" max="12" width="12" customWidth="1"/>
    <col min="13" max="13" width="6.28515625" customWidth="1"/>
    <col min="14" max="14" width="8.140625" customWidth="1"/>
    <col min="15" max="15" width="7.28515625" customWidth="1"/>
    <col min="16" max="16" width="8.5703125" customWidth="1"/>
    <col min="17" max="17" width="11.7109375" style="1" customWidth="1"/>
    <col min="18" max="18" width="10.42578125" style="1" customWidth="1"/>
    <col min="19" max="20" width="11.42578125" style="1" customWidth="1"/>
    <col min="21" max="21" width="3.42578125" style="1" customWidth="1"/>
    <col min="22" max="22" width="11.7109375" style="1" customWidth="1"/>
    <col min="23" max="23" width="8.28515625" style="1" customWidth="1"/>
    <col min="24" max="24" width="7.28515625" customWidth="1"/>
    <col min="25" max="25" width="5.7109375" style="1" customWidth="1"/>
    <col min="26" max="26" width="15.42578125" style="1" customWidth="1"/>
    <col min="27" max="27" width="12.28515625" style="1" customWidth="1"/>
    <col min="28" max="28" width="12.7109375" customWidth="1"/>
    <col min="29" max="29" width="11.42578125" style="1" customWidth="1"/>
    <col min="30" max="30" width="3.28515625" style="1" customWidth="1"/>
    <col min="31" max="31" width="13.85546875" style="1" customWidth="1"/>
    <col min="32" max="32" width="11.42578125" customWidth="1"/>
    <col min="33" max="33" width="12.140625" customWidth="1"/>
    <col min="34" max="34" width="3.140625" customWidth="1"/>
    <col min="35" max="35" width="17" customWidth="1"/>
    <col min="36" max="36" width="13.5703125" customWidth="1"/>
    <col min="37" max="52" width="11.42578125" customWidth="1"/>
    <col min="53" max="53" width="11.42578125" style="1" customWidth="1"/>
    <col min="54" max="60" width="11.42578125" customWidth="1"/>
  </cols>
  <sheetData>
    <row r="1" spans="2:60">
      <c r="B1" s="1"/>
      <c r="C1" s="1"/>
      <c r="D1" s="1"/>
      <c r="E1" s="1"/>
      <c r="F1" s="1"/>
      <c r="L1" s="1"/>
      <c r="M1" s="1"/>
      <c r="N1" s="1"/>
      <c r="O1" s="1"/>
      <c r="P1" s="1"/>
      <c r="X1" s="1"/>
      <c r="AB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B1" s="1"/>
      <c r="BC1" s="1"/>
      <c r="BD1" s="1"/>
      <c r="BE1" s="1"/>
      <c r="BF1" s="1"/>
      <c r="BG1" s="1"/>
      <c r="BH1" s="1"/>
    </row>
    <row r="2" spans="2:60">
      <c r="B2" s="2" t="s">
        <v>0</v>
      </c>
      <c r="C2" s="1"/>
      <c r="D2" s="1"/>
      <c r="E2" s="1"/>
      <c r="F2" s="1"/>
      <c r="L2" s="3" t="s">
        <v>1</v>
      </c>
      <c r="M2" s="1"/>
      <c r="N2" s="1"/>
      <c r="O2" s="1"/>
      <c r="P2" s="1"/>
      <c r="V2" s="4" t="s">
        <v>2</v>
      </c>
      <c r="W2" s="5" t="s">
        <v>3</v>
      </c>
      <c r="X2" s="6" t="s">
        <v>4</v>
      </c>
      <c r="Z2" s="7" t="s">
        <v>5</v>
      </c>
      <c r="AA2" s="8">
        <f ca="1">TODAY()</f>
        <v>45634</v>
      </c>
      <c r="AB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B2" s="1"/>
      <c r="BC2" s="1"/>
      <c r="BD2" s="1"/>
      <c r="BE2" s="1"/>
      <c r="BF2" s="1"/>
      <c r="BG2" s="1"/>
      <c r="BH2" s="1"/>
    </row>
    <row r="3" spans="2:60">
      <c r="B3" s="9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1" t="s">
        <v>11</v>
      </c>
      <c r="H3" s="12" t="s">
        <v>12</v>
      </c>
      <c r="I3" s="12" t="s">
        <v>13</v>
      </c>
      <c r="J3" s="13" t="s">
        <v>14</v>
      </c>
      <c r="L3" s="14" t="s">
        <v>6</v>
      </c>
      <c r="M3" s="15" t="s">
        <v>7</v>
      </c>
      <c r="N3" s="15" t="s">
        <v>8</v>
      </c>
      <c r="O3" s="15" t="s">
        <v>9</v>
      </c>
      <c r="P3" s="15" t="s">
        <v>15</v>
      </c>
      <c r="Q3" s="16" t="s">
        <v>11</v>
      </c>
      <c r="R3" s="17" t="s">
        <v>12</v>
      </c>
      <c r="S3" s="18" t="s">
        <v>16</v>
      </c>
      <c r="T3" s="19" t="s">
        <v>14</v>
      </c>
      <c r="V3" s="20">
        <f>SUM(AG65:AZ65,AG103:AZ103,BB65:BG65)+$AA$14+'NO TOCAR'!C3+'NO TOCAR 2'!B3</f>
        <v>7233.75</v>
      </c>
      <c r="W3" s="21">
        <f t="shared" ref="W3:W19" si="0">+W4*(1-$AB$8)</f>
        <v>158.17875385828398</v>
      </c>
      <c r="X3" s="22">
        <f>-(1-W3/W20)</f>
        <v>-0.29067823381935431</v>
      </c>
      <c r="Z3" s="7" t="s">
        <v>17</v>
      </c>
      <c r="AA3" s="23" t="s">
        <v>18</v>
      </c>
      <c r="AB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B3" s="1"/>
      <c r="BC3" s="1"/>
      <c r="BD3" s="1"/>
      <c r="BE3" s="1"/>
      <c r="BF3" s="1"/>
      <c r="BG3" s="1"/>
      <c r="BH3" s="1"/>
    </row>
    <row r="4" spans="2:60">
      <c r="B4" s="24">
        <v>44305</v>
      </c>
      <c r="C4" s="25">
        <v>-60</v>
      </c>
      <c r="D4" s="25">
        <v>222.54</v>
      </c>
      <c r="E4" s="26">
        <v>9.5</v>
      </c>
      <c r="F4" s="27">
        <v>9.6999999999999993</v>
      </c>
      <c r="G4" s="28">
        <f t="shared" ref="G4:G63" si="1">-C4*E4*100</f>
        <v>57000</v>
      </c>
      <c r="H4" s="29">
        <f t="shared" ref="H4:H23" si="2">IF(G4*$AA$16&gt;0,-G4*$AA$16,G4*$AA$16)</f>
        <v>-142.5</v>
      </c>
      <c r="I4" s="29">
        <f t="shared" ref="I4:I63" si="3">C4*F4*100</f>
        <v>-58200</v>
      </c>
      <c r="J4" s="30">
        <f t="shared" ref="J4:J63" si="4">I4+G4+H4</f>
        <v>-1342.5</v>
      </c>
      <c r="L4" s="31">
        <v>44305</v>
      </c>
      <c r="M4" s="32"/>
      <c r="N4" s="32">
        <v>108</v>
      </c>
      <c r="O4" s="33">
        <v>2.65</v>
      </c>
      <c r="P4" s="33">
        <v>1.17</v>
      </c>
      <c r="Q4" s="28">
        <f t="shared" ref="Q4:Q63" si="5">-M4*O4*100</f>
        <v>0</v>
      </c>
      <c r="R4" s="29">
        <f t="shared" ref="R4:R23" si="6">IF(Q4&gt;0,-Q4*$AA$16,Q4*$AA$16)</f>
        <v>0</v>
      </c>
      <c r="S4" s="29">
        <f t="shared" ref="S4:S63" si="7">M4*P4*100</f>
        <v>0</v>
      </c>
      <c r="T4" s="30">
        <f t="shared" ref="T4:T63" si="8">Q4+R4+S4</f>
        <v>0</v>
      </c>
      <c r="V4" s="20">
        <f>SUM(AG66:AZ66,AG104:AZ104,BB66:BG66)+$AA$14+'NO TOCAR'!C4+'NO TOCAR 2'!B4</f>
        <v>7233.75</v>
      </c>
      <c r="W4" s="34">
        <f t="shared" si="0"/>
        <v>161.40689169212652</v>
      </c>
      <c r="X4" s="35"/>
      <c r="Z4" s="7" t="s">
        <v>19</v>
      </c>
      <c r="AA4" s="23">
        <v>44428</v>
      </c>
      <c r="AB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B4" s="1"/>
      <c r="BC4" s="1"/>
      <c r="BD4" s="1"/>
      <c r="BE4" s="1"/>
      <c r="BF4" s="1"/>
      <c r="BG4" s="1"/>
      <c r="BH4" s="1"/>
    </row>
    <row r="5" spans="2:60">
      <c r="B5" s="24">
        <v>44305</v>
      </c>
      <c r="C5" s="25">
        <v>90</v>
      </c>
      <c r="D5" s="25">
        <v>232.54</v>
      </c>
      <c r="E5" s="27">
        <v>5.5</v>
      </c>
      <c r="F5" s="27">
        <v>5.65</v>
      </c>
      <c r="G5" s="28">
        <f t="shared" si="1"/>
        <v>-49500</v>
      </c>
      <c r="H5" s="29">
        <f t="shared" si="2"/>
        <v>-123.75</v>
      </c>
      <c r="I5" s="29">
        <f t="shared" si="3"/>
        <v>50850.000000000007</v>
      </c>
      <c r="J5" s="30">
        <f t="shared" si="4"/>
        <v>1226.2500000000073</v>
      </c>
      <c r="L5" s="31">
        <v>44305</v>
      </c>
      <c r="M5" s="32"/>
      <c r="N5" s="32">
        <v>114</v>
      </c>
      <c r="O5" s="33">
        <v>4.9000000000000004</v>
      </c>
      <c r="P5" s="33">
        <v>2.61</v>
      </c>
      <c r="Q5" s="28">
        <f t="shared" si="5"/>
        <v>0</v>
      </c>
      <c r="R5" s="29">
        <f t="shared" si="6"/>
        <v>0</v>
      </c>
      <c r="S5" s="29">
        <f t="shared" si="7"/>
        <v>0</v>
      </c>
      <c r="T5" s="30">
        <f t="shared" si="8"/>
        <v>0</v>
      </c>
      <c r="V5" s="20">
        <f>SUM(AG67:AZ67,AG105:AZ105,BB67:BG67)+$AA$14+'NO TOCAR'!C5+'NO TOCAR 2'!B5</f>
        <v>7233.75</v>
      </c>
      <c r="W5" s="34">
        <f t="shared" si="0"/>
        <v>164.70090988992501</v>
      </c>
      <c r="X5" s="35"/>
      <c r="Z5" s="7" t="s">
        <v>20</v>
      </c>
      <c r="AA5" s="36">
        <f ca="1">AA4-AA2</f>
        <v>-1206</v>
      </c>
      <c r="AB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B5" s="1"/>
      <c r="BC5" s="1"/>
      <c r="BD5" s="1"/>
      <c r="BE5" s="1"/>
      <c r="BF5" s="1"/>
      <c r="BG5" s="1"/>
      <c r="BH5" s="1"/>
    </row>
    <row r="6" spans="2:60">
      <c r="B6" s="24"/>
      <c r="C6" s="25"/>
      <c r="D6" s="25">
        <v>232.54</v>
      </c>
      <c r="E6" s="27">
        <v>2.95</v>
      </c>
      <c r="F6" s="27">
        <v>3.55</v>
      </c>
      <c r="G6" s="28">
        <f t="shared" si="1"/>
        <v>0</v>
      </c>
      <c r="H6" s="29">
        <f t="shared" si="2"/>
        <v>0</v>
      </c>
      <c r="I6" s="29">
        <f t="shared" si="3"/>
        <v>0</v>
      </c>
      <c r="J6" s="30">
        <f t="shared" si="4"/>
        <v>0</v>
      </c>
      <c r="L6" s="31">
        <v>44305</v>
      </c>
      <c r="M6" s="32"/>
      <c r="N6" s="32">
        <v>96</v>
      </c>
      <c r="O6" s="33">
        <v>0.7</v>
      </c>
      <c r="P6" s="33">
        <v>0.27</v>
      </c>
      <c r="Q6" s="28">
        <f t="shared" si="5"/>
        <v>0</v>
      </c>
      <c r="R6" s="29">
        <f t="shared" si="6"/>
        <v>0</v>
      </c>
      <c r="S6" s="29">
        <f t="shared" si="7"/>
        <v>0</v>
      </c>
      <c r="T6" s="30">
        <f t="shared" si="8"/>
        <v>0</v>
      </c>
      <c r="V6" s="20">
        <f>SUM(AG68:AZ68,AG106:AZ106,BB68:BG68)+$AA$14+'NO TOCAR'!C6+'NO TOCAR 2'!B6</f>
        <v>7233.75</v>
      </c>
      <c r="W6" s="34">
        <f t="shared" si="0"/>
        <v>168.06215294890308</v>
      </c>
      <c r="X6" s="35"/>
      <c r="AB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B6" s="1"/>
      <c r="BC6" s="1"/>
      <c r="BD6" s="1"/>
      <c r="BE6" s="1"/>
      <c r="BF6" s="1"/>
      <c r="BG6" s="1"/>
      <c r="BH6" s="1"/>
    </row>
    <row r="7" spans="2:60">
      <c r="B7" s="24"/>
      <c r="C7" s="32"/>
      <c r="D7" s="32"/>
      <c r="E7" s="33"/>
      <c r="F7" s="33"/>
      <c r="G7" s="28">
        <f t="shared" si="1"/>
        <v>0</v>
      </c>
      <c r="H7" s="29">
        <f t="shared" si="2"/>
        <v>0</v>
      </c>
      <c r="I7" s="29">
        <f t="shared" si="3"/>
        <v>0</v>
      </c>
      <c r="J7" s="30">
        <f t="shared" si="4"/>
        <v>0</v>
      </c>
      <c r="L7" s="31"/>
      <c r="M7" s="32"/>
      <c r="N7" s="32"/>
      <c r="O7" s="33"/>
      <c r="P7" s="33"/>
      <c r="Q7" s="28">
        <f t="shared" si="5"/>
        <v>0</v>
      </c>
      <c r="R7" s="29">
        <f t="shared" si="6"/>
        <v>0</v>
      </c>
      <c r="S7" s="29">
        <f t="shared" si="7"/>
        <v>0</v>
      </c>
      <c r="T7" s="30">
        <f t="shared" si="8"/>
        <v>0</v>
      </c>
      <c r="V7" s="20">
        <f>SUM(AG69:AZ69,AG107:AZ107,BB69:BG69)+$AA$14+'NO TOCAR'!C7+'NO TOCAR 2'!B7</f>
        <v>7233.75</v>
      </c>
      <c r="W7" s="37">
        <f t="shared" si="0"/>
        <v>171.49199280500315</v>
      </c>
      <c r="X7" s="38"/>
      <c r="Z7" s="39" t="s">
        <v>21</v>
      </c>
      <c r="AA7" s="39" t="s">
        <v>22</v>
      </c>
      <c r="AB7" s="39" t="s">
        <v>23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B7" s="1"/>
      <c r="BC7" s="1"/>
      <c r="BD7" s="1"/>
      <c r="BE7" s="1"/>
      <c r="BF7" s="1"/>
      <c r="BG7" s="1"/>
      <c r="BH7" s="1"/>
    </row>
    <row r="8" spans="2:60">
      <c r="B8" s="24"/>
      <c r="C8" s="32"/>
      <c r="D8" s="32"/>
      <c r="E8" s="33"/>
      <c r="F8" s="33"/>
      <c r="G8" s="28">
        <f t="shared" si="1"/>
        <v>0</v>
      </c>
      <c r="H8" s="29">
        <f t="shared" si="2"/>
        <v>0</v>
      </c>
      <c r="I8" s="29">
        <f t="shared" si="3"/>
        <v>0</v>
      </c>
      <c r="J8" s="30">
        <f t="shared" si="4"/>
        <v>0</v>
      </c>
      <c r="L8" s="31"/>
      <c r="M8" s="32"/>
      <c r="N8" s="32"/>
      <c r="O8" s="33"/>
      <c r="P8" s="33"/>
      <c r="Q8" s="28">
        <f t="shared" si="5"/>
        <v>0</v>
      </c>
      <c r="R8" s="29">
        <f t="shared" si="6"/>
        <v>0</v>
      </c>
      <c r="S8" s="29">
        <f t="shared" si="7"/>
        <v>0</v>
      </c>
      <c r="T8" s="30">
        <f t="shared" si="8"/>
        <v>0</v>
      </c>
      <c r="V8" s="20">
        <f>SUM(AG70:AZ70,AG108:AZ108,BB70:BG70)+$AA$14+'NO TOCAR'!C8+'NO TOCAR 2'!B8</f>
        <v>7233.75</v>
      </c>
      <c r="W8" s="21">
        <f t="shared" si="0"/>
        <v>174.99182939286035</v>
      </c>
      <c r="X8" s="40">
        <f>-(1-W8/W20)</f>
        <v>-0.21528327626520016</v>
      </c>
      <c r="Z8" s="41" t="s">
        <v>24</v>
      </c>
      <c r="AA8" s="41">
        <v>223</v>
      </c>
      <c r="AB8" s="42">
        <v>0.02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B8" s="1"/>
      <c r="BC8" s="1"/>
      <c r="BD8" s="1"/>
      <c r="BE8" s="1"/>
      <c r="BF8" s="1"/>
      <c r="BG8" s="1"/>
      <c r="BH8" s="1"/>
    </row>
    <row r="9" spans="2:60">
      <c r="B9" s="24"/>
      <c r="C9" s="32"/>
      <c r="D9" s="32"/>
      <c r="E9" s="33"/>
      <c r="F9" s="33"/>
      <c r="G9" s="28">
        <f t="shared" si="1"/>
        <v>0</v>
      </c>
      <c r="H9" s="29">
        <f t="shared" si="2"/>
        <v>0</v>
      </c>
      <c r="I9" s="29">
        <f t="shared" si="3"/>
        <v>0</v>
      </c>
      <c r="J9" s="30">
        <f t="shared" si="4"/>
        <v>0</v>
      </c>
      <c r="L9" s="31"/>
      <c r="M9" s="32"/>
      <c r="N9" s="32"/>
      <c r="O9" s="33"/>
      <c r="P9" s="33"/>
      <c r="Q9" s="28">
        <f t="shared" si="5"/>
        <v>0</v>
      </c>
      <c r="R9" s="29">
        <f t="shared" si="6"/>
        <v>0</v>
      </c>
      <c r="S9" s="29">
        <f t="shared" si="7"/>
        <v>0</v>
      </c>
      <c r="T9" s="30">
        <f t="shared" si="8"/>
        <v>0</v>
      </c>
      <c r="V9" s="20">
        <f>SUM(AG71:AZ71,AG109:AZ109,BB71:BG71)+$AA$14+'NO TOCAR'!C9+'NO TOCAR 2'!B9</f>
        <v>7233.75</v>
      </c>
      <c r="W9" s="34">
        <f t="shared" si="0"/>
        <v>178.56309121720446</v>
      </c>
      <c r="X9" s="43"/>
      <c r="Z9" s="44" t="s">
        <v>25</v>
      </c>
      <c r="AA9" s="44" t="s">
        <v>26</v>
      </c>
      <c r="AB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B9" s="1"/>
      <c r="BC9" s="1"/>
      <c r="BD9" s="1"/>
      <c r="BE9" s="1"/>
      <c r="BF9" s="1"/>
      <c r="BG9" s="1"/>
      <c r="BH9" s="1"/>
    </row>
    <row r="10" spans="2:60">
      <c r="B10" s="24"/>
      <c r="C10" s="32"/>
      <c r="D10" s="32"/>
      <c r="E10" s="33"/>
      <c r="F10" s="33"/>
      <c r="G10" s="28">
        <f t="shared" si="1"/>
        <v>0</v>
      </c>
      <c r="H10" s="29">
        <f t="shared" si="2"/>
        <v>0</v>
      </c>
      <c r="I10" s="29">
        <f t="shared" si="3"/>
        <v>0</v>
      </c>
      <c r="J10" s="30">
        <f t="shared" si="4"/>
        <v>0</v>
      </c>
      <c r="L10" s="31"/>
      <c r="M10" s="32"/>
      <c r="N10" s="32"/>
      <c r="O10" s="33"/>
      <c r="P10" s="33"/>
      <c r="Q10" s="28">
        <f t="shared" si="5"/>
        <v>0</v>
      </c>
      <c r="R10" s="29">
        <f t="shared" si="6"/>
        <v>0</v>
      </c>
      <c r="S10" s="29">
        <f t="shared" si="7"/>
        <v>0</v>
      </c>
      <c r="T10" s="30">
        <f t="shared" si="8"/>
        <v>0</v>
      </c>
      <c r="V10" s="20">
        <f>SUM(AG72:AZ72,AG110:AZ110,BB72:BG72)+$AA$14+'NO TOCAR'!C10+'NO TOCAR 2'!B10</f>
        <v>7233.75</v>
      </c>
      <c r="W10" s="34">
        <f t="shared" si="0"/>
        <v>182.20723593592291</v>
      </c>
      <c r="X10" s="43"/>
      <c r="Z10" s="45">
        <v>0.34699999999999998</v>
      </c>
      <c r="AA10" s="46">
        <f ca="1">Z10/365*AA5</f>
        <v>-1.1465260273972602</v>
      </c>
      <c r="AB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B10" s="1"/>
      <c r="BC10" s="1"/>
      <c r="BD10" s="1"/>
      <c r="BE10" s="1"/>
      <c r="BF10" s="1"/>
      <c r="BG10" s="1"/>
      <c r="BH10" s="1"/>
    </row>
    <row r="11" spans="2:60">
      <c r="B11" s="24"/>
      <c r="C11" s="32"/>
      <c r="D11" s="32"/>
      <c r="E11" s="33"/>
      <c r="F11" s="33"/>
      <c r="G11" s="28">
        <f t="shared" si="1"/>
        <v>0</v>
      </c>
      <c r="H11" s="29">
        <f t="shared" si="2"/>
        <v>0</v>
      </c>
      <c r="I11" s="29">
        <f t="shared" si="3"/>
        <v>0</v>
      </c>
      <c r="J11" s="30">
        <f t="shared" si="4"/>
        <v>0</v>
      </c>
      <c r="L11" s="31"/>
      <c r="M11" s="32"/>
      <c r="N11" s="32"/>
      <c r="O11" s="33"/>
      <c r="P11" s="33"/>
      <c r="Q11" s="28">
        <f t="shared" si="5"/>
        <v>0</v>
      </c>
      <c r="R11" s="29">
        <f t="shared" si="6"/>
        <v>0</v>
      </c>
      <c r="S11" s="29">
        <f t="shared" si="7"/>
        <v>0</v>
      </c>
      <c r="T11" s="30">
        <f t="shared" si="8"/>
        <v>0</v>
      </c>
      <c r="V11" s="20">
        <f>SUM(AG73:AZ73,AG111:AZ111,BB73:BG73)+$AA$14+'NO TOCAR'!C11+'NO TOCAR 2'!B11</f>
        <v>7233.75</v>
      </c>
      <c r="W11" s="34">
        <f t="shared" si="0"/>
        <v>185.92575095502337</v>
      </c>
      <c r="X11" s="47">
        <f>-(1-W11/W20)</f>
        <v>-0.16625223786985033</v>
      </c>
      <c r="Z11" s="44" t="s">
        <v>27</v>
      </c>
      <c r="AA11" s="44" t="s">
        <v>28</v>
      </c>
      <c r="AB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B11" s="1"/>
      <c r="BC11" s="1"/>
      <c r="BD11" s="1"/>
      <c r="BE11" s="1"/>
      <c r="BF11" s="1"/>
      <c r="BG11" s="1"/>
      <c r="BH11" s="1"/>
    </row>
    <row r="12" spans="2:60">
      <c r="B12" s="24"/>
      <c r="C12" s="32"/>
      <c r="D12" s="32"/>
      <c r="E12" s="33"/>
      <c r="F12" s="33"/>
      <c r="G12" s="28">
        <f t="shared" si="1"/>
        <v>0</v>
      </c>
      <c r="H12" s="29">
        <f t="shared" si="2"/>
        <v>0</v>
      </c>
      <c r="I12" s="29">
        <f t="shared" si="3"/>
        <v>0</v>
      </c>
      <c r="J12" s="30">
        <f t="shared" si="4"/>
        <v>0</v>
      </c>
      <c r="L12" s="31"/>
      <c r="M12" s="32"/>
      <c r="N12" s="32"/>
      <c r="O12" s="33"/>
      <c r="P12" s="33"/>
      <c r="Q12" s="28">
        <f t="shared" si="5"/>
        <v>0</v>
      </c>
      <c r="R12" s="29">
        <f t="shared" si="6"/>
        <v>0</v>
      </c>
      <c r="S12" s="29">
        <f t="shared" si="7"/>
        <v>0</v>
      </c>
      <c r="T12" s="30">
        <f t="shared" si="8"/>
        <v>0</v>
      </c>
      <c r="V12" s="20">
        <f>SUM(AG74:AZ74,AG112:AZ112,BB74:BG74)+$AA$14+'NO TOCAR'!C12+'NO TOCAR 2'!B12</f>
        <v>7233.75</v>
      </c>
      <c r="W12" s="34">
        <f t="shared" si="0"/>
        <v>189.72015403573815</v>
      </c>
      <c r="X12" s="43"/>
      <c r="Z12" s="48">
        <f>SUM(G4:G63,Q4:Q63,F68:F85,AA14)</f>
        <v>7233.75</v>
      </c>
      <c r="AA12" s="49">
        <f ca="1">-Z12*AA10</f>
        <v>8293.6826506849302</v>
      </c>
      <c r="AB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B12" s="1"/>
      <c r="BC12" s="1"/>
      <c r="BD12" s="1"/>
      <c r="BE12" s="1"/>
      <c r="BF12" s="1"/>
      <c r="BG12" s="1"/>
      <c r="BH12" s="1"/>
    </row>
    <row r="13" spans="2:60">
      <c r="B13" s="24"/>
      <c r="C13" s="32"/>
      <c r="D13" s="32"/>
      <c r="E13" s="33"/>
      <c r="F13" s="33"/>
      <c r="G13" s="28">
        <f t="shared" si="1"/>
        <v>0</v>
      </c>
      <c r="H13" s="29">
        <f t="shared" si="2"/>
        <v>0</v>
      </c>
      <c r="I13" s="29">
        <f t="shared" si="3"/>
        <v>0</v>
      </c>
      <c r="J13" s="30">
        <f t="shared" si="4"/>
        <v>0</v>
      </c>
      <c r="L13" s="31"/>
      <c r="M13" s="32"/>
      <c r="N13" s="32"/>
      <c r="O13" s="33"/>
      <c r="P13" s="33"/>
      <c r="Q13" s="28">
        <f t="shared" si="5"/>
        <v>0</v>
      </c>
      <c r="R13" s="29">
        <f t="shared" si="6"/>
        <v>0</v>
      </c>
      <c r="S13" s="29">
        <f t="shared" si="7"/>
        <v>0</v>
      </c>
      <c r="T13" s="30">
        <f t="shared" si="8"/>
        <v>0</v>
      </c>
      <c r="V13" s="20">
        <f>SUM(AG75:AZ75,AG113:AZ113,BB75:BG75)+$AA$14+'NO TOCAR'!C13+'NO TOCAR 2'!B13</f>
        <v>7233.75</v>
      </c>
      <c r="W13" s="50">
        <f t="shared" si="0"/>
        <v>193.59199391401853</v>
      </c>
      <c r="X13" s="43"/>
      <c r="AB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B13" s="1"/>
      <c r="BC13" s="1"/>
      <c r="BD13" s="1"/>
      <c r="BE13" s="1"/>
      <c r="BF13" s="1"/>
      <c r="BG13" s="1"/>
      <c r="BH13" s="1"/>
    </row>
    <row r="14" spans="2:60">
      <c r="B14" s="24"/>
      <c r="C14" s="32"/>
      <c r="D14" s="32"/>
      <c r="E14" s="33"/>
      <c r="F14" s="33"/>
      <c r="G14" s="28">
        <f t="shared" si="1"/>
        <v>0</v>
      </c>
      <c r="H14" s="29">
        <f t="shared" si="2"/>
        <v>0</v>
      </c>
      <c r="I14" s="29">
        <f t="shared" si="3"/>
        <v>0</v>
      </c>
      <c r="J14" s="30">
        <f t="shared" si="4"/>
        <v>0</v>
      </c>
      <c r="L14" s="31"/>
      <c r="M14" s="32"/>
      <c r="N14" s="32"/>
      <c r="O14" s="33"/>
      <c r="P14" s="33"/>
      <c r="Q14" s="28">
        <f t="shared" si="5"/>
        <v>0</v>
      </c>
      <c r="R14" s="29">
        <f t="shared" si="6"/>
        <v>0</v>
      </c>
      <c r="S14" s="29">
        <f t="shared" si="7"/>
        <v>0</v>
      </c>
      <c r="T14" s="30">
        <f t="shared" si="8"/>
        <v>0</v>
      </c>
      <c r="V14" s="20">
        <f>SUM(AG76:AZ76,AG114:AZ114,BB76:BG76)+$AA$14+'NO TOCAR'!C14+'NO TOCAR 2'!B14</f>
        <v>7233.75</v>
      </c>
      <c r="W14" s="21">
        <f t="shared" si="0"/>
        <v>197.54285093267197</v>
      </c>
      <c r="X14" s="51">
        <f>-(1-W14/W20)</f>
        <v>-0.1141576191360002</v>
      </c>
      <c r="Z14" s="44" t="s">
        <v>29</v>
      </c>
      <c r="AA14" s="52">
        <f>SUM(G68:G85,H4:H63,R4:R63)</f>
        <v>-266.25</v>
      </c>
      <c r="AB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B14" s="1"/>
      <c r="BC14" s="1"/>
      <c r="BD14" s="1"/>
      <c r="BE14" s="1"/>
      <c r="BF14" s="1"/>
      <c r="BG14" s="1"/>
      <c r="BH14" s="1"/>
    </row>
    <row r="15" spans="2:60">
      <c r="B15" s="24"/>
      <c r="C15" s="32"/>
      <c r="D15" s="32"/>
      <c r="E15" s="33"/>
      <c r="F15" s="33"/>
      <c r="G15" s="28">
        <f t="shared" si="1"/>
        <v>0</v>
      </c>
      <c r="H15" s="29">
        <f t="shared" si="2"/>
        <v>0</v>
      </c>
      <c r="I15" s="29">
        <f t="shared" si="3"/>
        <v>0</v>
      </c>
      <c r="J15" s="30">
        <f t="shared" si="4"/>
        <v>0</v>
      </c>
      <c r="L15" s="31"/>
      <c r="M15" s="32"/>
      <c r="N15" s="32"/>
      <c r="O15" s="33"/>
      <c r="P15" s="33"/>
      <c r="Q15" s="28">
        <f t="shared" si="5"/>
        <v>0</v>
      </c>
      <c r="R15" s="29">
        <f t="shared" si="6"/>
        <v>0</v>
      </c>
      <c r="S15" s="29">
        <f t="shared" si="7"/>
        <v>0</v>
      </c>
      <c r="T15" s="30">
        <f t="shared" si="8"/>
        <v>0</v>
      </c>
      <c r="V15" s="20">
        <f>SUM(AG77:AZ77,AG115:AZ115,BB77:BG77)+$AA$14+'NO TOCAR'!C15+'NO TOCAR 2'!B15</f>
        <v>7233.75</v>
      </c>
      <c r="W15" s="53">
        <f t="shared" si="0"/>
        <v>201.57433768639996</v>
      </c>
      <c r="X15" s="54"/>
      <c r="Z15" s="44" t="s">
        <v>30</v>
      </c>
      <c r="AA15" s="55">
        <v>0</v>
      </c>
      <c r="AB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B15" s="1"/>
      <c r="BC15" s="1"/>
      <c r="BD15" s="1"/>
      <c r="BE15" s="1"/>
      <c r="BF15" s="1"/>
      <c r="BG15" s="1"/>
      <c r="BH15" s="1"/>
    </row>
    <row r="16" spans="2:60">
      <c r="B16" s="24"/>
      <c r="C16" s="32"/>
      <c r="D16" s="32"/>
      <c r="E16" s="33"/>
      <c r="F16" s="33"/>
      <c r="G16" s="28">
        <f t="shared" si="1"/>
        <v>0</v>
      </c>
      <c r="H16" s="29">
        <f t="shared" si="2"/>
        <v>0</v>
      </c>
      <c r="I16" s="29">
        <f t="shared" si="3"/>
        <v>0</v>
      </c>
      <c r="J16" s="30">
        <f t="shared" si="4"/>
        <v>0</v>
      </c>
      <c r="L16" s="31"/>
      <c r="M16" s="32"/>
      <c r="N16" s="32"/>
      <c r="O16" s="33"/>
      <c r="P16" s="33"/>
      <c r="Q16" s="28">
        <f t="shared" si="5"/>
        <v>0</v>
      </c>
      <c r="R16" s="29">
        <f t="shared" si="6"/>
        <v>0</v>
      </c>
      <c r="S16" s="29">
        <f t="shared" si="7"/>
        <v>0</v>
      </c>
      <c r="T16" s="30">
        <f t="shared" si="8"/>
        <v>0</v>
      </c>
      <c r="V16" s="20">
        <f>SUM(AG78:AZ78,AG116:AZ116,BB78:BG78)+$AA$14+'NO TOCAR'!C16+'NO TOCAR 2'!B16</f>
        <v>7233.75</v>
      </c>
      <c r="W16" s="34">
        <f t="shared" si="0"/>
        <v>205.68809967999997</v>
      </c>
      <c r="X16" s="54"/>
      <c r="Z16" s="44" t="s">
        <v>31</v>
      </c>
      <c r="AA16" s="102">
        <v>2.5000000000000001E-3</v>
      </c>
      <c r="AB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B16" s="1"/>
      <c r="BC16" s="1"/>
      <c r="BD16" s="1"/>
      <c r="BE16" s="1"/>
      <c r="BF16" s="1"/>
      <c r="BG16" s="1"/>
      <c r="BH16" s="1"/>
    </row>
    <row r="17" spans="2:60">
      <c r="B17" s="24"/>
      <c r="C17" s="32"/>
      <c r="D17" s="32"/>
      <c r="E17" s="33"/>
      <c r="F17" s="33"/>
      <c r="G17" s="28">
        <f t="shared" si="1"/>
        <v>0</v>
      </c>
      <c r="H17" s="29">
        <f t="shared" si="2"/>
        <v>0</v>
      </c>
      <c r="I17" s="29">
        <f t="shared" si="3"/>
        <v>0</v>
      </c>
      <c r="J17" s="30">
        <f t="shared" si="4"/>
        <v>0</v>
      </c>
      <c r="L17" s="31"/>
      <c r="M17" s="32"/>
      <c r="N17" s="32"/>
      <c r="O17" s="33"/>
      <c r="P17" s="33"/>
      <c r="Q17" s="28">
        <f t="shared" si="5"/>
        <v>0</v>
      </c>
      <c r="R17" s="29">
        <f t="shared" si="6"/>
        <v>0</v>
      </c>
      <c r="S17" s="29">
        <f t="shared" si="7"/>
        <v>0</v>
      </c>
      <c r="T17" s="30">
        <f t="shared" si="8"/>
        <v>0</v>
      </c>
      <c r="V17" s="20">
        <f>SUM(AG79:AZ79,AG117:AZ117,BB79:BG79)+$AA$14+'NO TOCAR'!C17+'NO TOCAR 2'!B17</f>
        <v>7233.75</v>
      </c>
      <c r="W17" s="34">
        <f t="shared" si="0"/>
        <v>209.88581599999998</v>
      </c>
      <c r="X17" s="56">
        <f>-(1-W17/W20)</f>
        <v>-5.8808000000000082E-2</v>
      </c>
      <c r="AB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B17" s="1"/>
      <c r="BC17" s="1"/>
      <c r="BD17" s="1"/>
      <c r="BE17" s="1"/>
      <c r="BF17" s="1"/>
      <c r="BG17" s="1"/>
      <c r="BH17" s="1"/>
    </row>
    <row r="18" spans="2:60">
      <c r="B18" s="24"/>
      <c r="C18" s="32"/>
      <c r="D18" s="32"/>
      <c r="E18" s="33"/>
      <c r="F18" s="33"/>
      <c r="G18" s="28">
        <f t="shared" si="1"/>
        <v>0</v>
      </c>
      <c r="H18" s="29">
        <f t="shared" si="2"/>
        <v>0</v>
      </c>
      <c r="I18" s="29">
        <f t="shared" si="3"/>
        <v>0</v>
      </c>
      <c r="J18" s="30">
        <f t="shared" si="4"/>
        <v>0</v>
      </c>
      <c r="L18" s="31"/>
      <c r="M18" s="32"/>
      <c r="N18" s="32"/>
      <c r="O18" s="33"/>
      <c r="P18" s="33"/>
      <c r="Q18" s="28">
        <f t="shared" si="5"/>
        <v>0</v>
      </c>
      <c r="R18" s="29">
        <f t="shared" si="6"/>
        <v>0</v>
      </c>
      <c r="S18" s="29">
        <f t="shared" si="7"/>
        <v>0</v>
      </c>
      <c r="T18" s="30">
        <f t="shared" si="8"/>
        <v>0</v>
      </c>
      <c r="V18" s="20">
        <f>SUM(AG80:AZ80,AG118:AZ118,BB80:BG80)+$AA$14+'NO TOCAR'!C18+'NO TOCAR 2'!B18</f>
        <v>7233.75</v>
      </c>
      <c r="W18" s="34">
        <f t="shared" si="0"/>
        <v>214.16919999999999</v>
      </c>
      <c r="X18" s="54"/>
      <c r="Z18" s="44" t="s">
        <v>32</v>
      </c>
      <c r="AA18" s="57" t="s">
        <v>33</v>
      </c>
      <c r="AB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B18" s="1"/>
      <c r="BC18" s="1"/>
      <c r="BD18" s="1"/>
      <c r="BE18" s="1"/>
      <c r="BF18" s="1"/>
      <c r="BG18" s="1"/>
      <c r="BH18" s="1"/>
    </row>
    <row r="19" spans="2:60">
      <c r="B19" s="24"/>
      <c r="C19" s="32"/>
      <c r="D19" s="32"/>
      <c r="E19" s="33"/>
      <c r="F19" s="33"/>
      <c r="G19" s="28">
        <f t="shared" si="1"/>
        <v>0</v>
      </c>
      <c r="H19" s="29">
        <f t="shared" si="2"/>
        <v>0</v>
      </c>
      <c r="I19" s="29">
        <f t="shared" si="3"/>
        <v>0</v>
      </c>
      <c r="J19" s="30">
        <f t="shared" si="4"/>
        <v>0</v>
      </c>
      <c r="L19" s="31"/>
      <c r="M19" s="32"/>
      <c r="N19" s="32"/>
      <c r="O19" s="33"/>
      <c r="P19" s="33"/>
      <c r="Q19" s="28">
        <f t="shared" si="5"/>
        <v>0</v>
      </c>
      <c r="R19" s="29">
        <f t="shared" si="6"/>
        <v>0</v>
      </c>
      <c r="S19" s="29">
        <f t="shared" si="7"/>
        <v>0</v>
      </c>
      <c r="T19" s="30">
        <f t="shared" si="8"/>
        <v>0</v>
      </c>
      <c r="V19" s="20">
        <f>SUM(AG81:AZ81,AG119:AZ119,BB81:BG81)+$AA$14+'NO TOCAR'!C19+'NO TOCAR 2'!B19</f>
        <v>7233.75</v>
      </c>
      <c r="W19" s="50">
        <f t="shared" si="0"/>
        <v>218.54</v>
      </c>
      <c r="X19" s="54"/>
      <c r="Z19" s="36">
        <f>SUM(I4:I63,S4:S63,H68:H85)</f>
        <v>-7349.9999999999927</v>
      </c>
      <c r="AA19" s="58">
        <f>SUM(I68:I85,J4:J63,T4:T63)</f>
        <v>-116.24999999999272</v>
      </c>
      <c r="AB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B19" s="1"/>
      <c r="BC19" s="1"/>
      <c r="BD19" s="1"/>
      <c r="BE19" s="1"/>
      <c r="BF19" s="1"/>
      <c r="BG19" s="1"/>
      <c r="BH19" s="1"/>
    </row>
    <row r="20" spans="2:60">
      <c r="B20" s="24"/>
      <c r="C20" s="32"/>
      <c r="D20" s="32"/>
      <c r="E20" s="33"/>
      <c r="F20" s="33"/>
      <c r="G20" s="28">
        <f t="shared" si="1"/>
        <v>0</v>
      </c>
      <c r="H20" s="29">
        <f t="shared" si="2"/>
        <v>0</v>
      </c>
      <c r="I20" s="29">
        <f t="shared" si="3"/>
        <v>0</v>
      </c>
      <c r="J20" s="30">
        <f t="shared" si="4"/>
        <v>0</v>
      </c>
      <c r="L20" s="31"/>
      <c r="M20" s="32"/>
      <c r="N20" s="32"/>
      <c r="O20" s="33"/>
      <c r="P20" s="33"/>
      <c r="Q20" s="28">
        <f t="shared" si="5"/>
        <v>0</v>
      </c>
      <c r="R20" s="29">
        <f t="shared" si="6"/>
        <v>0</v>
      </c>
      <c r="S20" s="29">
        <f t="shared" si="7"/>
        <v>0</v>
      </c>
      <c r="T20" s="30">
        <f t="shared" si="8"/>
        <v>0</v>
      </c>
      <c r="V20" s="20">
        <f>SUM(AG82:AZ82,AG120:AZ120,BB82:BG82)+$AA$14+'NO TOCAR'!C20+'NO TOCAR 2'!B20</f>
        <v>4473.7499999999491</v>
      </c>
      <c r="W20" s="59">
        <f>+SUBY</f>
        <v>223</v>
      </c>
      <c r="X20" s="60">
        <v>0</v>
      </c>
      <c r="AB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B20" s="1"/>
      <c r="BC20" s="1"/>
      <c r="BD20" s="1"/>
      <c r="BE20" s="1"/>
      <c r="BF20" s="1"/>
      <c r="BG20" s="1"/>
      <c r="BH20" s="1"/>
    </row>
    <row r="21" spans="2:60" ht="15.75" customHeight="1">
      <c r="B21" s="24"/>
      <c r="C21" s="32"/>
      <c r="D21" s="32"/>
      <c r="E21" s="33"/>
      <c r="F21" s="33"/>
      <c r="G21" s="28">
        <f t="shared" si="1"/>
        <v>0</v>
      </c>
      <c r="H21" s="29">
        <f t="shared" si="2"/>
        <v>0</v>
      </c>
      <c r="I21" s="29">
        <f t="shared" si="3"/>
        <v>0</v>
      </c>
      <c r="J21" s="30">
        <f t="shared" si="4"/>
        <v>0</v>
      </c>
      <c r="L21" s="31"/>
      <c r="M21" s="32"/>
      <c r="N21" s="32"/>
      <c r="O21" s="33"/>
      <c r="P21" s="33"/>
      <c r="Q21" s="28">
        <f t="shared" si="5"/>
        <v>0</v>
      </c>
      <c r="R21" s="29">
        <f t="shared" si="6"/>
        <v>0</v>
      </c>
      <c r="S21" s="29">
        <f t="shared" si="7"/>
        <v>0</v>
      </c>
      <c r="T21" s="30">
        <f t="shared" si="8"/>
        <v>0</v>
      </c>
      <c r="V21" s="20">
        <f>SUM(AG83:AZ83,AG121:AZ121,BB83:BG83)+$AA$14+'NO TOCAR'!C21+'NO TOCAR 2'!B21</f>
        <v>-22286.250000000095</v>
      </c>
      <c r="W21" s="53">
        <f t="shared" ref="W21:W37" si="9">+W20*(1+$AB$8)</f>
        <v>227.46</v>
      </c>
      <c r="X21" s="61"/>
      <c r="Z21" s="44" t="s">
        <v>34</v>
      </c>
      <c r="AA21" s="62">
        <f>SUM(C4:C63)</f>
        <v>30</v>
      </c>
      <c r="AB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B21" s="1"/>
      <c r="BC21" s="1"/>
      <c r="BD21" s="1"/>
      <c r="BE21" s="1"/>
      <c r="BF21" s="1"/>
      <c r="BG21" s="1"/>
      <c r="BH21" s="1"/>
    </row>
    <row r="22" spans="2:60" ht="15.75" customHeight="1">
      <c r="B22" s="24"/>
      <c r="C22" s="32"/>
      <c r="D22" s="32"/>
      <c r="E22" s="33"/>
      <c r="F22" s="33"/>
      <c r="G22" s="28">
        <f t="shared" si="1"/>
        <v>0</v>
      </c>
      <c r="H22" s="29">
        <f t="shared" si="2"/>
        <v>0</v>
      </c>
      <c r="I22" s="29">
        <f t="shared" si="3"/>
        <v>0</v>
      </c>
      <c r="J22" s="30">
        <f t="shared" si="4"/>
        <v>0</v>
      </c>
      <c r="L22" s="31"/>
      <c r="M22" s="32"/>
      <c r="N22" s="32"/>
      <c r="O22" s="33"/>
      <c r="P22" s="33"/>
      <c r="Q22" s="28">
        <f t="shared" si="5"/>
        <v>0</v>
      </c>
      <c r="R22" s="29">
        <f t="shared" si="6"/>
        <v>0</v>
      </c>
      <c r="S22" s="29">
        <f t="shared" si="7"/>
        <v>0</v>
      </c>
      <c r="T22" s="30">
        <f t="shared" si="8"/>
        <v>0</v>
      </c>
      <c r="V22" s="20">
        <f>SUM(AG84:AZ84,AG122:AZ122,BB84:BG84)+$AA$14+'NO TOCAR'!C22+'NO TOCAR 2'!B22</f>
        <v>-49581.450000000172</v>
      </c>
      <c r="W22" s="34">
        <f t="shared" si="9"/>
        <v>232.00920000000002</v>
      </c>
      <c r="X22" s="61"/>
      <c r="Z22" s="44" t="s">
        <v>35</v>
      </c>
      <c r="AA22" s="62">
        <f>SUM(M4:M63)</f>
        <v>0</v>
      </c>
      <c r="AB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B22" s="1"/>
      <c r="BC22" s="1"/>
      <c r="BD22" s="1"/>
      <c r="BE22" s="1"/>
      <c r="BF22" s="1"/>
      <c r="BG22" s="1"/>
      <c r="BH22" s="1"/>
    </row>
    <row r="23" spans="2:60" ht="15.75" customHeight="1">
      <c r="B23" s="63"/>
      <c r="C23" s="64"/>
      <c r="D23" s="64"/>
      <c r="E23" s="65"/>
      <c r="F23" s="65"/>
      <c r="G23" s="66">
        <f t="shared" si="1"/>
        <v>0</v>
      </c>
      <c r="H23" s="67">
        <f t="shared" si="2"/>
        <v>0</v>
      </c>
      <c r="I23" s="67">
        <f t="shared" si="3"/>
        <v>0</v>
      </c>
      <c r="J23" s="68">
        <f t="shared" si="4"/>
        <v>0</v>
      </c>
      <c r="L23" s="69"/>
      <c r="M23" s="64"/>
      <c r="N23" s="64"/>
      <c r="O23" s="65"/>
      <c r="P23" s="65"/>
      <c r="Q23" s="28">
        <f t="shared" si="5"/>
        <v>0</v>
      </c>
      <c r="R23" s="67">
        <f t="shared" si="6"/>
        <v>0</v>
      </c>
      <c r="S23" s="67">
        <f t="shared" si="7"/>
        <v>0</v>
      </c>
      <c r="T23" s="68">
        <f t="shared" si="8"/>
        <v>0</v>
      </c>
      <c r="V23" s="20">
        <f>SUM(AG85:AZ85,AG123:AZ123,BB85:BG85)+$AA$14+'NO TOCAR'!C23+'NO TOCAR 2'!B23</f>
        <v>-40438.097999999896</v>
      </c>
      <c r="W23" s="34">
        <f t="shared" si="9"/>
        <v>236.64938400000003</v>
      </c>
      <c r="X23" s="70">
        <f>W23/W20-1</f>
        <v>6.1208000000000151E-2</v>
      </c>
      <c r="Z23" s="44" t="s">
        <v>30</v>
      </c>
      <c r="AA23" s="62">
        <f>SUM(C68:C85)</f>
        <v>0</v>
      </c>
      <c r="AB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B23" s="1"/>
      <c r="BC23" s="1"/>
      <c r="BD23" s="1"/>
      <c r="BE23" s="1"/>
      <c r="BF23" s="1"/>
      <c r="BG23" s="1"/>
      <c r="BH23" s="1"/>
    </row>
    <row r="24" spans="2:60" ht="15.75" customHeight="1">
      <c r="B24" s="24"/>
      <c r="C24" s="32"/>
      <c r="D24" s="32"/>
      <c r="E24" s="33"/>
      <c r="F24" s="33"/>
      <c r="G24" s="28">
        <f t="shared" si="1"/>
        <v>0</v>
      </c>
      <c r="H24" s="28">
        <f>IF(G24*'NO TOCAR'!$H$16&gt;0,-G24*'NO TOCAR'!$H$16,G24*'NO TOCAR'!$H$16)</f>
        <v>0</v>
      </c>
      <c r="I24" s="28">
        <f t="shared" si="3"/>
        <v>0</v>
      </c>
      <c r="J24" s="30">
        <f t="shared" si="4"/>
        <v>0</v>
      </c>
      <c r="L24" s="31"/>
      <c r="M24" s="32"/>
      <c r="N24" s="32"/>
      <c r="O24" s="33"/>
      <c r="P24" s="33"/>
      <c r="Q24" s="28">
        <f t="shared" si="5"/>
        <v>0</v>
      </c>
      <c r="R24" s="28">
        <f>IF(Q24&gt;0,-Q24*'NO TOCAR'!$H$16,Q24*'NO TOCAR'!$H$16)</f>
        <v>0</v>
      </c>
      <c r="S24" s="28">
        <f t="shared" si="7"/>
        <v>0</v>
      </c>
      <c r="T24" s="30">
        <f t="shared" si="8"/>
        <v>0</v>
      </c>
      <c r="V24" s="20">
        <f>SUM(AG86:AZ86,AG124:AZ124,BB86:BG86)+$AA$14+'NO TOCAR'!C24+'NO TOCAR 2'!B24</f>
        <v>-26239.134959999879</v>
      </c>
      <c r="W24" s="34">
        <f t="shared" si="9"/>
        <v>241.38237168000003</v>
      </c>
      <c r="X24" s="61"/>
      <c r="AB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B24" s="1"/>
      <c r="BC24" s="1"/>
      <c r="BD24" s="1"/>
      <c r="BE24" s="1"/>
      <c r="BF24" s="1"/>
      <c r="BG24" s="1"/>
      <c r="BH24" s="1"/>
    </row>
    <row r="25" spans="2:60" ht="15.75" customHeight="1">
      <c r="B25" s="24"/>
      <c r="C25" s="32"/>
      <c r="D25" s="32"/>
      <c r="E25" s="33"/>
      <c r="F25" s="33"/>
      <c r="G25" s="28">
        <f t="shared" si="1"/>
        <v>0</v>
      </c>
      <c r="H25" s="28">
        <f>IF(G25*'NO TOCAR'!$H$16&gt;0,-G25*'NO TOCAR'!$H$16,G25*'NO TOCAR'!$H$16)</f>
        <v>0</v>
      </c>
      <c r="I25" s="28">
        <f t="shared" si="3"/>
        <v>0</v>
      </c>
      <c r="J25" s="30">
        <f t="shared" si="4"/>
        <v>0</v>
      </c>
      <c r="L25" s="31"/>
      <c r="M25" s="32"/>
      <c r="N25" s="32"/>
      <c r="O25" s="33"/>
      <c r="P25" s="33"/>
      <c r="Q25" s="28">
        <f t="shared" si="5"/>
        <v>0</v>
      </c>
      <c r="R25" s="28">
        <f>IF(Q25&gt;0,-Q25*'NO TOCAR'!$H$16,Q25*'NO TOCAR'!$H$16)</f>
        <v>0</v>
      </c>
      <c r="S25" s="28">
        <f t="shared" si="7"/>
        <v>0</v>
      </c>
      <c r="T25" s="30">
        <f t="shared" si="8"/>
        <v>0</v>
      </c>
      <c r="V25" s="20">
        <f>SUM(AG87:AZ87,AG125:AZ125,BB87:BG87)+$AA$14+'NO TOCAR'!C25+'NO TOCAR 2'!B25</f>
        <v>-11756.192659199893</v>
      </c>
      <c r="W25" s="34">
        <f t="shared" si="9"/>
        <v>246.21001911360003</v>
      </c>
      <c r="X25" s="61"/>
      <c r="AB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B25" s="1"/>
      <c r="BC25" s="1"/>
      <c r="BD25" s="1"/>
      <c r="BE25" s="1"/>
      <c r="BF25" s="1"/>
      <c r="BG25" s="1"/>
      <c r="BH25" s="1"/>
    </row>
    <row r="26" spans="2:60" ht="15.75" customHeight="1">
      <c r="B26" s="24"/>
      <c r="C26" s="32"/>
      <c r="D26" s="32"/>
      <c r="E26" s="33"/>
      <c r="F26" s="33"/>
      <c r="G26" s="28">
        <f t="shared" si="1"/>
        <v>0</v>
      </c>
      <c r="H26" s="28">
        <f>IF(G26*'NO TOCAR'!$H$16&gt;0,-G26*'NO TOCAR'!$H$16,G26*'NO TOCAR'!$H$16)</f>
        <v>0</v>
      </c>
      <c r="I26" s="28">
        <f t="shared" si="3"/>
        <v>0</v>
      </c>
      <c r="J26" s="30">
        <f t="shared" si="4"/>
        <v>0</v>
      </c>
      <c r="L26" s="31"/>
      <c r="M26" s="32"/>
      <c r="N26" s="32"/>
      <c r="O26" s="33"/>
      <c r="P26" s="33"/>
      <c r="Q26" s="28">
        <f t="shared" si="5"/>
        <v>0</v>
      </c>
      <c r="R26" s="28">
        <f>IF(Q26&gt;0,-Q26*'NO TOCAR'!$H$16,Q26*'NO TOCAR'!$H$16)</f>
        <v>0</v>
      </c>
      <c r="S26" s="28">
        <f t="shared" si="7"/>
        <v>0</v>
      </c>
      <c r="T26" s="30">
        <f t="shared" si="8"/>
        <v>0</v>
      </c>
      <c r="V26" s="20">
        <f>SUM(AG88:AZ88,AG126:AZ126,BB88:BG88)+$AA$14+'NO TOCAR'!C26+'NO TOCAR 2'!B26</f>
        <v>3016.4084876161069</v>
      </c>
      <c r="W26" s="37">
        <f t="shared" si="9"/>
        <v>251.13421949587203</v>
      </c>
      <c r="X26" s="71">
        <f>W26/W20-1</f>
        <v>0.12616241926400007</v>
      </c>
      <c r="AB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B26" s="1"/>
      <c r="BC26" s="1"/>
      <c r="BD26" s="1"/>
      <c r="BE26" s="1"/>
      <c r="BF26" s="1"/>
      <c r="BG26" s="1"/>
      <c r="BH26" s="1"/>
    </row>
    <row r="27" spans="2:60" ht="15.75" customHeight="1">
      <c r="B27" s="24"/>
      <c r="C27" s="32"/>
      <c r="D27" s="32"/>
      <c r="E27" s="33"/>
      <c r="F27" s="33"/>
      <c r="G27" s="28">
        <f t="shared" si="1"/>
        <v>0</v>
      </c>
      <c r="H27" s="28">
        <f>IF(G27*'NO TOCAR'!$H$16&gt;0,-G27*'NO TOCAR'!$H$16,G27*'NO TOCAR'!$H$16)</f>
        <v>0</v>
      </c>
      <c r="I27" s="28">
        <f t="shared" si="3"/>
        <v>0</v>
      </c>
      <c r="J27" s="30">
        <f t="shared" si="4"/>
        <v>0</v>
      </c>
      <c r="L27" s="31"/>
      <c r="M27" s="32"/>
      <c r="N27" s="32"/>
      <c r="O27" s="33"/>
      <c r="P27" s="33"/>
      <c r="Q27" s="28">
        <f t="shared" si="5"/>
        <v>0</v>
      </c>
      <c r="R27" s="28">
        <f>IF(Q27&gt;0,-Q27*'NO TOCAR'!$H$16,Q27*'NO TOCAR'!$H$16)</f>
        <v>0</v>
      </c>
      <c r="S27" s="28">
        <f t="shared" si="7"/>
        <v>0</v>
      </c>
      <c r="T27" s="30">
        <f t="shared" si="8"/>
        <v>0</v>
      </c>
      <c r="V27" s="20">
        <f>SUM(AG89:AZ89,AG127:AZ127,BB89:BG89)+$AA$14+'NO TOCAR'!C27+'NO TOCAR 2'!B27</f>
        <v>18084.461657368403</v>
      </c>
      <c r="W27" s="53">
        <f t="shared" si="9"/>
        <v>256.15690388578946</v>
      </c>
      <c r="X27" s="72"/>
      <c r="AB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B27" s="1"/>
      <c r="BC27" s="1"/>
      <c r="BD27" s="1"/>
      <c r="BE27" s="1"/>
      <c r="BF27" s="1"/>
      <c r="BG27" s="1"/>
      <c r="BH27" s="1"/>
    </row>
    <row r="28" spans="2:60" ht="15.75" customHeight="1">
      <c r="B28" s="24"/>
      <c r="C28" s="32"/>
      <c r="D28" s="32"/>
      <c r="E28" s="33"/>
      <c r="F28" s="33"/>
      <c r="G28" s="28">
        <f t="shared" si="1"/>
        <v>0</v>
      </c>
      <c r="H28" s="28">
        <f>IF(G28*'NO TOCAR'!$H$16&gt;0,-G28*'NO TOCAR'!$H$16,G28*'NO TOCAR'!$H$16)</f>
        <v>0</v>
      </c>
      <c r="I28" s="28">
        <f t="shared" si="3"/>
        <v>0</v>
      </c>
      <c r="J28" s="30">
        <f t="shared" si="4"/>
        <v>0</v>
      </c>
      <c r="L28" s="31"/>
      <c r="M28" s="32"/>
      <c r="N28" s="32"/>
      <c r="O28" s="33"/>
      <c r="P28" s="33"/>
      <c r="Q28" s="28">
        <f t="shared" si="5"/>
        <v>0</v>
      </c>
      <c r="R28" s="28">
        <f>IF(Q28&gt;0,-Q28*'NO TOCAR'!$H$16,Q28*'NO TOCAR'!$H$16)</f>
        <v>0</v>
      </c>
      <c r="S28" s="28">
        <f t="shared" si="7"/>
        <v>0</v>
      </c>
      <c r="T28" s="30">
        <f t="shared" si="8"/>
        <v>0</v>
      </c>
      <c r="V28" s="20">
        <f>SUM(AG90:AZ90,AG128:AZ128,BB90:BG90)+$AA$14+'NO TOCAR'!C28+'NO TOCAR 2'!B28</f>
        <v>33453.875890515803</v>
      </c>
      <c r="W28" s="34">
        <f t="shared" si="9"/>
        <v>261.28004196350525</v>
      </c>
      <c r="X28" s="72"/>
      <c r="AB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B28" s="1"/>
      <c r="BC28" s="1"/>
      <c r="BD28" s="1"/>
      <c r="BE28" s="1"/>
      <c r="BF28" s="1"/>
      <c r="BG28" s="1"/>
      <c r="BH28" s="1"/>
    </row>
    <row r="29" spans="2:60" ht="15.75" customHeight="1">
      <c r="B29" s="24"/>
      <c r="C29" s="32"/>
      <c r="D29" s="32"/>
      <c r="E29" s="33"/>
      <c r="F29" s="33"/>
      <c r="G29" s="28">
        <f t="shared" si="1"/>
        <v>0</v>
      </c>
      <c r="H29" s="28">
        <f>IF(G29*'NO TOCAR'!$H$16&gt;0,-G29*'NO TOCAR'!$H$16,G29*'NO TOCAR'!$H$16)</f>
        <v>0</v>
      </c>
      <c r="I29" s="28">
        <f t="shared" si="3"/>
        <v>0</v>
      </c>
      <c r="J29" s="30">
        <f t="shared" si="4"/>
        <v>0</v>
      </c>
      <c r="L29" s="31"/>
      <c r="M29" s="32"/>
      <c r="N29" s="32"/>
      <c r="O29" s="33"/>
      <c r="P29" s="33"/>
      <c r="Q29" s="28">
        <f t="shared" si="5"/>
        <v>0</v>
      </c>
      <c r="R29" s="28">
        <f>IF(Q29&gt;0,-Q29*'NO TOCAR'!$H$16,Q29*'NO TOCAR'!$H$16)</f>
        <v>0</v>
      </c>
      <c r="S29" s="28">
        <f t="shared" si="7"/>
        <v>0</v>
      </c>
      <c r="T29" s="30">
        <f t="shared" si="8"/>
        <v>0</v>
      </c>
      <c r="V29" s="20">
        <f>SUM(AG91:AZ91,AG129:AZ129,BB91:BG91)+$AA$14+'NO TOCAR'!C29+'NO TOCAR 2'!B29</f>
        <v>49130.678408326086</v>
      </c>
      <c r="W29" s="34">
        <f t="shared" si="9"/>
        <v>266.50564280277536</v>
      </c>
      <c r="X29" s="73">
        <f>W29/W20-1</f>
        <v>0.19509256862231106</v>
      </c>
      <c r="AB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B29" s="1"/>
      <c r="BC29" s="1"/>
      <c r="BD29" s="1"/>
      <c r="BE29" s="1"/>
      <c r="BF29" s="1"/>
      <c r="BG29" s="1"/>
      <c r="BH29" s="1"/>
    </row>
    <row r="30" spans="2:60" ht="15.75" customHeight="1">
      <c r="B30" s="24"/>
      <c r="C30" s="32"/>
      <c r="D30" s="32"/>
      <c r="E30" s="33"/>
      <c r="F30" s="33"/>
      <c r="G30" s="28">
        <f t="shared" si="1"/>
        <v>0</v>
      </c>
      <c r="H30" s="28">
        <f>IF(G30*'NO TOCAR'!$H$16&gt;0,-G30*'NO TOCAR'!$H$16,G30*'NO TOCAR'!$H$16)</f>
        <v>0</v>
      </c>
      <c r="I30" s="28">
        <f t="shared" si="3"/>
        <v>0</v>
      </c>
      <c r="J30" s="30">
        <f t="shared" si="4"/>
        <v>0</v>
      </c>
      <c r="L30" s="31"/>
      <c r="M30" s="32"/>
      <c r="N30" s="32"/>
      <c r="O30" s="33"/>
      <c r="P30" s="33"/>
      <c r="Q30" s="28">
        <f t="shared" si="5"/>
        <v>0</v>
      </c>
      <c r="R30" s="28">
        <f>IF(Q30&gt;0,-Q30*'NO TOCAR'!$H$16,Q30*'NO TOCAR'!$H$16)</f>
        <v>0</v>
      </c>
      <c r="S30" s="28">
        <f t="shared" si="7"/>
        <v>0</v>
      </c>
      <c r="T30" s="30">
        <f t="shared" si="8"/>
        <v>0</v>
      </c>
      <c r="V30" s="20">
        <f>SUM(AG92:AZ92,AG130:AZ130,BB92:BG92)+$AA$14+'NO TOCAR'!C30+'NO TOCAR 2'!B30</f>
        <v>65121.016976492625</v>
      </c>
      <c r="W30" s="34">
        <f t="shared" si="9"/>
        <v>271.83575565883086</v>
      </c>
      <c r="X30" s="72"/>
      <c r="AB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B30" s="1"/>
      <c r="BC30" s="1"/>
      <c r="BD30" s="1"/>
      <c r="BE30" s="1"/>
      <c r="BF30" s="1"/>
      <c r="BG30" s="1"/>
      <c r="BH30" s="1"/>
    </row>
    <row r="31" spans="2:60" ht="15.75" customHeight="1">
      <c r="B31" s="24"/>
      <c r="C31" s="32"/>
      <c r="D31" s="32"/>
      <c r="E31" s="33"/>
      <c r="F31" s="33"/>
      <c r="G31" s="28">
        <f t="shared" si="1"/>
        <v>0</v>
      </c>
      <c r="H31" s="28">
        <f>IF(G31*'NO TOCAR'!$H$16&gt;0,-G31*'NO TOCAR'!$H$16,G31*'NO TOCAR'!$H$16)</f>
        <v>0</v>
      </c>
      <c r="I31" s="28">
        <f t="shared" si="3"/>
        <v>0</v>
      </c>
      <c r="J31" s="30">
        <f t="shared" si="4"/>
        <v>0</v>
      </c>
      <c r="L31" s="31"/>
      <c r="M31" s="32"/>
      <c r="N31" s="32"/>
      <c r="O31" s="33"/>
      <c r="P31" s="33"/>
      <c r="Q31" s="28">
        <f t="shared" si="5"/>
        <v>0</v>
      </c>
      <c r="R31" s="28">
        <f>IF(Q31&gt;0,-Q31*'NO TOCAR'!$H$16,Q31*'NO TOCAR'!$H$16)</f>
        <v>0</v>
      </c>
      <c r="S31" s="28">
        <f t="shared" si="7"/>
        <v>0</v>
      </c>
      <c r="T31" s="30">
        <f t="shared" si="8"/>
        <v>0</v>
      </c>
      <c r="V31" s="20">
        <f>SUM(AG93:AZ93,AG131:AZ131,BB93:BG93)+$AA$14+'NO TOCAR'!C31+'NO TOCAR 2'!B31</f>
        <v>81431.162316022441</v>
      </c>
      <c r="W31" s="34">
        <f t="shared" si="9"/>
        <v>277.27247077200747</v>
      </c>
      <c r="X31" s="72"/>
      <c r="AB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B31" s="1"/>
      <c r="BC31" s="1"/>
      <c r="BD31" s="1"/>
      <c r="BE31" s="1"/>
      <c r="BF31" s="1"/>
      <c r="BG31" s="1"/>
      <c r="BH31" s="1"/>
    </row>
    <row r="32" spans="2:60" ht="15.75" customHeight="1">
      <c r="B32" s="24"/>
      <c r="C32" s="32"/>
      <c r="D32" s="32"/>
      <c r="E32" s="33"/>
      <c r="F32" s="33"/>
      <c r="G32" s="28">
        <f t="shared" si="1"/>
        <v>0</v>
      </c>
      <c r="H32" s="28">
        <f>IF(G32*'NO TOCAR'!$H$16&gt;0,-G32*'NO TOCAR'!$H$16,G32*'NO TOCAR'!$H$16)</f>
        <v>0</v>
      </c>
      <c r="I32" s="28">
        <f t="shared" si="3"/>
        <v>0</v>
      </c>
      <c r="J32" s="30">
        <f t="shared" si="4"/>
        <v>0</v>
      </c>
      <c r="L32" s="74"/>
      <c r="M32" s="32"/>
      <c r="N32" s="32"/>
      <c r="O32" s="33"/>
      <c r="P32" s="33"/>
      <c r="Q32" s="28">
        <f t="shared" si="5"/>
        <v>0</v>
      </c>
      <c r="R32" s="28">
        <f>IF(Q32&gt;0,-Q32*'NO TOCAR'!$H$16,Q32*'NO TOCAR'!$H$16)</f>
        <v>0</v>
      </c>
      <c r="S32" s="28">
        <f t="shared" si="7"/>
        <v>0</v>
      </c>
      <c r="T32" s="30">
        <f t="shared" si="8"/>
        <v>0</v>
      </c>
      <c r="V32" s="20">
        <f>SUM(AG94:AZ94,AG132:AZ132,BB94:BG94)+$AA$14+'NO TOCAR'!C32+'NO TOCAR 2'!B32</f>
        <v>98067.510562342883</v>
      </c>
      <c r="W32" s="37">
        <f t="shared" si="9"/>
        <v>282.81792018744761</v>
      </c>
      <c r="X32" s="75">
        <f>W32/W20-1</f>
        <v>0.26824179456254527</v>
      </c>
      <c r="AB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B32" s="1"/>
      <c r="BC32" s="1"/>
      <c r="BD32" s="1"/>
      <c r="BE32" s="1"/>
      <c r="BF32" s="1"/>
      <c r="BG32" s="1"/>
      <c r="BH32" s="1"/>
    </row>
    <row r="33" spans="2:60" ht="15.75" customHeight="1">
      <c r="B33" s="24"/>
      <c r="C33" s="32"/>
      <c r="D33" s="32"/>
      <c r="E33" s="33"/>
      <c r="F33" s="33"/>
      <c r="G33" s="28">
        <f t="shared" si="1"/>
        <v>0</v>
      </c>
      <c r="H33" s="28">
        <f>IF(G33*'NO TOCAR'!$H$16&gt;0,-G33*'NO TOCAR'!$H$16,G33*'NO TOCAR'!$H$16)</f>
        <v>0</v>
      </c>
      <c r="I33" s="28">
        <f t="shared" si="3"/>
        <v>0</v>
      </c>
      <c r="J33" s="30">
        <f t="shared" si="4"/>
        <v>0</v>
      </c>
      <c r="L33" s="74"/>
      <c r="M33" s="32"/>
      <c r="N33" s="32"/>
      <c r="O33" s="33"/>
      <c r="P33" s="33"/>
      <c r="Q33" s="28">
        <f t="shared" si="5"/>
        <v>0</v>
      </c>
      <c r="R33" s="28">
        <f>IF(Q33&gt;0,-Q33*'NO TOCAR'!$H$16,Q33*'NO TOCAR'!$H$16)</f>
        <v>0</v>
      </c>
      <c r="S33" s="28">
        <f t="shared" si="7"/>
        <v>0</v>
      </c>
      <c r="T33" s="30">
        <f t="shared" si="8"/>
        <v>0</v>
      </c>
      <c r="V33" s="20">
        <f>SUM(AG95:AZ95,AG133:AZ133,BB95:BG95)+$AA$14+'NO TOCAR'!C33+'NO TOCAR 2'!B33</f>
        <v>115036.58577358979</v>
      </c>
      <c r="W33" s="21">
        <f t="shared" si="9"/>
        <v>288.47427859119659</v>
      </c>
      <c r="X33" s="76"/>
      <c r="AB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B33" s="1"/>
      <c r="BC33" s="1"/>
      <c r="BD33" s="1"/>
      <c r="BE33" s="1"/>
      <c r="BF33" s="1"/>
      <c r="BG33" s="1"/>
      <c r="BH33" s="1"/>
    </row>
    <row r="34" spans="2:60" ht="15.75" customHeight="1">
      <c r="B34" s="24"/>
      <c r="C34" s="32"/>
      <c r="D34" s="32"/>
      <c r="E34" s="33"/>
      <c r="F34" s="33"/>
      <c r="G34" s="28">
        <f t="shared" si="1"/>
        <v>0</v>
      </c>
      <c r="H34" s="28">
        <f>IF(G34*'NO TOCAR'!$H$16&gt;0,-G34*'NO TOCAR'!$H$16,G34*'NO TOCAR'!$H$16)</f>
        <v>0</v>
      </c>
      <c r="I34" s="28">
        <f t="shared" si="3"/>
        <v>0</v>
      </c>
      <c r="J34" s="30">
        <f t="shared" si="4"/>
        <v>0</v>
      </c>
      <c r="L34" s="74"/>
      <c r="M34" s="32"/>
      <c r="N34" s="32"/>
      <c r="O34" s="33"/>
      <c r="P34" s="33"/>
      <c r="Q34" s="28">
        <f t="shared" si="5"/>
        <v>0</v>
      </c>
      <c r="R34" s="28">
        <f>IF(Q34&gt;0,-Q34*'NO TOCAR'!$H$16,Q34*'NO TOCAR'!$H$16)</f>
        <v>0</v>
      </c>
      <c r="S34" s="28">
        <f t="shared" si="7"/>
        <v>0</v>
      </c>
      <c r="T34" s="30">
        <f t="shared" si="8"/>
        <v>0</v>
      </c>
      <c r="V34" s="20">
        <f>SUM(AG96:AZ96,AG134:AZ134,BB96:BG96)+$AA$14+'NO TOCAR'!C34+'NO TOCAR 2'!B34</f>
        <v>132345.04248906171</v>
      </c>
      <c r="W34" s="34">
        <f t="shared" si="9"/>
        <v>294.24376416302056</v>
      </c>
      <c r="X34" s="77"/>
      <c r="AB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B34" s="1"/>
      <c r="BC34" s="1"/>
      <c r="BD34" s="1"/>
      <c r="BE34" s="1"/>
      <c r="BF34" s="1"/>
      <c r="BG34" s="1"/>
      <c r="BH34" s="1"/>
    </row>
    <row r="35" spans="2:60" ht="15.75" customHeight="1">
      <c r="B35" s="24"/>
      <c r="C35" s="32"/>
      <c r="D35" s="32"/>
      <c r="E35" s="33"/>
      <c r="F35" s="33"/>
      <c r="G35" s="28">
        <f t="shared" si="1"/>
        <v>0</v>
      </c>
      <c r="H35" s="28">
        <f>IF(G35*'NO TOCAR'!$H$16&gt;0,-G35*'NO TOCAR'!$H$16,G35*'NO TOCAR'!$H$16)</f>
        <v>0</v>
      </c>
      <c r="I35" s="28">
        <f t="shared" si="3"/>
        <v>0</v>
      </c>
      <c r="J35" s="30">
        <f t="shared" si="4"/>
        <v>0</v>
      </c>
      <c r="L35" s="74"/>
      <c r="M35" s="32"/>
      <c r="N35" s="32"/>
      <c r="O35" s="33"/>
      <c r="P35" s="33"/>
      <c r="Q35" s="28">
        <f t="shared" si="5"/>
        <v>0</v>
      </c>
      <c r="R35" s="28">
        <f>IF(Q35&gt;0,-Q35*'NO TOCAR'!$H$16,Q35*'NO TOCAR'!$H$16)</f>
        <v>0</v>
      </c>
      <c r="S35" s="28">
        <f t="shared" si="7"/>
        <v>0</v>
      </c>
      <c r="T35" s="30">
        <f t="shared" si="8"/>
        <v>0</v>
      </c>
      <c r="V35" s="20">
        <f>SUM(AG97:AZ97,AG135:AZ135,BB97:BG97)+$AA$14+'NO TOCAR'!C35+'NO TOCAR 2'!B35</f>
        <v>149999.6683388431</v>
      </c>
      <c r="W35" s="34">
        <f t="shared" si="9"/>
        <v>300.128639446281</v>
      </c>
      <c r="X35" s="77"/>
      <c r="AB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B35" s="1"/>
      <c r="BC35" s="1"/>
      <c r="BD35" s="1"/>
      <c r="BE35" s="1"/>
      <c r="BF35" s="1"/>
      <c r="BG35" s="1"/>
      <c r="BH35" s="1"/>
    </row>
    <row r="36" spans="2:60" ht="15.75" customHeight="1">
      <c r="B36" s="24"/>
      <c r="C36" s="32"/>
      <c r="D36" s="32"/>
      <c r="E36" s="33"/>
      <c r="F36" s="33"/>
      <c r="G36" s="28">
        <f t="shared" si="1"/>
        <v>0</v>
      </c>
      <c r="H36" s="28">
        <f>IF(G36*'NO TOCAR'!$H$16&gt;0,-G36*'NO TOCAR'!$H$16,G36*'NO TOCAR'!$H$16)</f>
        <v>0</v>
      </c>
      <c r="I36" s="28">
        <f t="shared" si="3"/>
        <v>0</v>
      </c>
      <c r="J36" s="30">
        <f t="shared" si="4"/>
        <v>0</v>
      </c>
      <c r="L36" s="74"/>
      <c r="M36" s="32"/>
      <c r="N36" s="32"/>
      <c r="O36" s="33"/>
      <c r="P36" s="33"/>
      <c r="Q36" s="28">
        <f t="shared" si="5"/>
        <v>0</v>
      </c>
      <c r="R36" s="28">
        <f>IF(Q36&gt;0,-Q36*'NO TOCAR'!$H$16,Q36*'NO TOCAR'!$H$16)</f>
        <v>0</v>
      </c>
      <c r="S36" s="28">
        <f t="shared" si="7"/>
        <v>0</v>
      </c>
      <c r="T36" s="30">
        <f t="shared" si="8"/>
        <v>0</v>
      </c>
      <c r="V36" s="20">
        <f>SUM(AG98:AZ98,AG136:AZ136,BB98:BG98)+$AA$14+'NO TOCAR'!C36+'NO TOCAR 2'!B36</f>
        <v>168007.38670562004</v>
      </c>
      <c r="W36" s="34">
        <f t="shared" si="9"/>
        <v>306.13121223520665</v>
      </c>
      <c r="X36" s="77"/>
      <c r="AB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B36" s="1"/>
      <c r="BC36" s="1"/>
      <c r="BD36" s="1"/>
      <c r="BE36" s="1"/>
      <c r="BF36" s="1"/>
      <c r="BG36" s="1"/>
      <c r="BH36" s="1"/>
    </row>
    <row r="37" spans="2:60" ht="15.75" customHeight="1">
      <c r="B37" s="24"/>
      <c r="C37" s="32"/>
      <c r="D37" s="32"/>
      <c r="E37" s="33"/>
      <c r="F37" s="33"/>
      <c r="G37" s="28">
        <f t="shared" si="1"/>
        <v>0</v>
      </c>
      <c r="H37" s="28">
        <f>IF(G37*'NO TOCAR'!$H$16&gt;0,-G37*'NO TOCAR'!$H$16,G37*'NO TOCAR'!$H$16)</f>
        <v>0</v>
      </c>
      <c r="I37" s="28">
        <f t="shared" si="3"/>
        <v>0</v>
      </c>
      <c r="J37" s="30">
        <f t="shared" si="4"/>
        <v>0</v>
      </c>
      <c r="L37" s="74"/>
      <c r="M37" s="32"/>
      <c r="N37" s="32"/>
      <c r="O37" s="33"/>
      <c r="P37" s="33"/>
      <c r="Q37" s="28">
        <f t="shared" si="5"/>
        <v>0</v>
      </c>
      <c r="R37" s="28">
        <f>IF(Q37&gt;0,-Q37*'NO TOCAR'!$H$16,Q37*'NO TOCAR'!$H$16)</f>
        <v>0</v>
      </c>
      <c r="S37" s="28">
        <f t="shared" si="7"/>
        <v>0</v>
      </c>
      <c r="T37" s="30">
        <f t="shared" si="8"/>
        <v>0</v>
      </c>
      <c r="V37" s="78">
        <f>SUM(AG99:AZ99,AG137:AZ137,BB99:BG99)+$AA$14+'NO TOCAR'!C37+'NO TOCAR 2'!B37</f>
        <v>186375.2594397323</v>
      </c>
      <c r="W37" s="37">
        <f t="shared" si="9"/>
        <v>312.25383647991077</v>
      </c>
      <c r="X37" s="79">
        <f>W37/W20-1</f>
        <v>0.40024141919242506</v>
      </c>
      <c r="AB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B37" s="1"/>
      <c r="BC37" s="1"/>
      <c r="BD37" s="1"/>
      <c r="BE37" s="1"/>
      <c r="BF37" s="1"/>
      <c r="BG37" s="1"/>
      <c r="BH37" s="1"/>
    </row>
    <row r="38" spans="2:60" ht="15.75" customHeight="1">
      <c r="B38" s="24"/>
      <c r="C38" s="32"/>
      <c r="D38" s="32"/>
      <c r="E38" s="33"/>
      <c r="F38" s="33"/>
      <c r="G38" s="28">
        <f t="shared" si="1"/>
        <v>0</v>
      </c>
      <c r="H38" s="28">
        <f>IF(G38*'NO TOCAR'!$H$16&gt;0,-G38*'NO TOCAR'!$H$16,G38*'NO TOCAR'!$H$16)</f>
        <v>0</v>
      </c>
      <c r="I38" s="28">
        <f t="shared" si="3"/>
        <v>0</v>
      </c>
      <c r="J38" s="30">
        <f t="shared" si="4"/>
        <v>0</v>
      </c>
      <c r="L38" s="74"/>
      <c r="M38" s="32"/>
      <c r="N38" s="32"/>
      <c r="O38" s="33"/>
      <c r="P38" s="33"/>
      <c r="Q38" s="28">
        <f t="shared" si="5"/>
        <v>0</v>
      </c>
      <c r="R38" s="28">
        <f>IF(Q38&gt;0,-Q38*'NO TOCAR'!$H$16,Q38*'NO TOCAR'!$H$16)</f>
        <v>0</v>
      </c>
      <c r="S38" s="28">
        <f t="shared" si="7"/>
        <v>0</v>
      </c>
      <c r="T38" s="30">
        <f t="shared" si="8"/>
        <v>0</v>
      </c>
      <c r="X38" s="1"/>
      <c r="AB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B38" s="1"/>
      <c r="BC38" s="1"/>
      <c r="BD38" s="1"/>
      <c r="BE38" s="1"/>
      <c r="BF38" s="1"/>
      <c r="BG38" s="1"/>
      <c r="BH38" s="1"/>
    </row>
    <row r="39" spans="2:60" ht="15.75" customHeight="1">
      <c r="B39" s="24"/>
      <c r="C39" s="32"/>
      <c r="D39" s="32"/>
      <c r="E39" s="33"/>
      <c r="F39" s="33"/>
      <c r="G39" s="28">
        <f t="shared" si="1"/>
        <v>0</v>
      </c>
      <c r="H39" s="28">
        <f>IF(G39*'NO TOCAR'!$H$16&gt;0,-G39*'NO TOCAR'!$H$16,G39*'NO TOCAR'!$H$16)</f>
        <v>0</v>
      </c>
      <c r="I39" s="28">
        <f t="shared" si="3"/>
        <v>0</v>
      </c>
      <c r="J39" s="30">
        <f t="shared" si="4"/>
        <v>0</v>
      </c>
      <c r="L39" s="74"/>
      <c r="M39" s="32"/>
      <c r="N39" s="32"/>
      <c r="O39" s="33"/>
      <c r="P39" s="33"/>
      <c r="Q39" s="28">
        <f t="shared" si="5"/>
        <v>0</v>
      </c>
      <c r="R39" s="28">
        <f>IF(Q39&gt;0,-Q39*'NO TOCAR'!$H$16,Q39*'NO TOCAR'!$H$16)</f>
        <v>0</v>
      </c>
      <c r="S39" s="28">
        <f t="shared" si="7"/>
        <v>0</v>
      </c>
      <c r="T39" s="30">
        <f t="shared" si="8"/>
        <v>0</v>
      </c>
      <c r="X39" s="1"/>
      <c r="AB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B39" s="1"/>
      <c r="BC39" s="1"/>
      <c r="BD39" s="1"/>
      <c r="BE39" s="1"/>
      <c r="BF39" s="1"/>
      <c r="BG39" s="1"/>
      <c r="BH39" s="1"/>
    </row>
    <row r="40" spans="2:60" ht="15.75" customHeight="1">
      <c r="B40" s="24"/>
      <c r="C40" s="32"/>
      <c r="D40" s="32"/>
      <c r="E40" s="33"/>
      <c r="F40" s="33"/>
      <c r="G40" s="28">
        <f t="shared" si="1"/>
        <v>0</v>
      </c>
      <c r="H40" s="28">
        <f>IF(G40*'NO TOCAR'!$H$16&gt;0,-G40*'NO TOCAR'!$H$16,G40*'NO TOCAR'!$H$16)</f>
        <v>0</v>
      </c>
      <c r="I40" s="28">
        <f t="shared" si="3"/>
        <v>0</v>
      </c>
      <c r="J40" s="30">
        <f t="shared" si="4"/>
        <v>0</v>
      </c>
      <c r="L40" s="74"/>
      <c r="M40" s="32"/>
      <c r="N40" s="32"/>
      <c r="O40" s="33"/>
      <c r="P40" s="33"/>
      <c r="Q40" s="28">
        <f t="shared" si="5"/>
        <v>0</v>
      </c>
      <c r="R40" s="28">
        <f>IF(Q40&gt;0,-Q40*'NO TOCAR'!$H$16,Q40*'NO TOCAR'!$H$16)</f>
        <v>0</v>
      </c>
      <c r="S40" s="28">
        <f t="shared" si="7"/>
        <v>0</v>
      </c>
      <c r="T40" s="30">
        <f t="shared" si="8"/>
        <v>0</v>
      </c>
      <c r="X40" s="1"/>
      <c r="AB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B40" s="1"/>
      <c r="BC40" s="1"/>
      <c r="BD40" s="1"/>
      <c r="BE40" s="1"/>
      <c r="BF40" s="1"/>
      <c r="BG40" s="1"/>
      <c r="BH40" s="1"/>
    </row>
    <row r="41" spans="2:60" ht="15.75" customHeight="1">
      <c r="B41" s="24"/>
      <c r="C41" s="32"/>
      <c r="D41" s="32"/>
      <c r="E41" s="33"/>
      <c r="F41" s="33"/>
      <c r="G41" s="28">
        <f t="shared" si="1"/>
        <v>0</v>
      </c>
      <c r="H41" s="28">
        <f>IF(G41*'NO TOCAR'!$H$16&gt;0,-G41*'NO TOCAR'!$H$16,G41*'NO TOCAR'!$H$16)</f>
        <v>0</v>
      </c>
      <c r="I41" s="28">
        <f t="shared" si="3"/>
        <v>0</v>
      </c>
      <c r="J41" s="30">
        <f t="shared" si="4"/>
        <v>0</v>
      </c>
      <c r="L41" s="74"/>
      <c r="M41" s="32"/>
      <c r="N41" s="32"/>
      <c r="O41" s="33"/>
      <c r="P41" s="33"/>
      <c r="Q41" s="28">
        <f t="shared" si="5"/>
        <v>0</v>
      </c>
      <c r="R41" s="28">
        <f>IF(Q41&gt;0,-Q41*'NO TOCAR'!$H$16,Q41*'NO TOCAR'!$H$16)</f>
        <v>0</v>
      </c>
      <c r="S41" s="28">
        <f t="shared" si="7"/>
        <v>0</v>
      </c>
      <c r="T41" s="30">
        <f t="shared" si="8"/>
        <v>0</v>
      </c>
      <c r="X41" s="1"/>
      <c r="AB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B41" s="1"/>
      <c r="BC41" s="1"/>
      <c r="BD41" s="1"/>
      <c r="BE41" s="1"/>
      <c r="BF41" s="1"/>
      <c r="BG41" s="1"/>
      <c r="BH41" s="1"/>
    </row>
    <row r="42" spans="2:60" ht="15.75" customHeight="1">
      <c r="B42" s="24"/>
      <c r="C42" s="32"/>
      <c r="D42" s="32"/>
      <c r="E42" s="33"/>
      <c r="F42" s="33"/>
      <c r="G42" s="28">
        <f t="shared" si="1"/>
        <v>0</v>
      </c>
      <c r="H42" s="28">
        <f>IF(G42*'NO TOCAR'!$H$16&gt;0,-G42*'NO TOCAR'!$H$16,G42*'NO TOCAR'!$H$16)</f>
        <v>0</v>
      </c>
      <c r="I42" s="28">
        <f t="shared" si="3"/>
        <v>0</v>
      </c>
      <c r="J42" s="30">
        <f t="shared" si="4"/>
        <v>0</v>
      </c>
      <c r="L42" s="74"/>
      <c r="M42" s="32"/>
      <c r="N42" s="32"/>
      <c r="O42" s="33"/>
      <c r="P42" s="33"/>
      <c r="Q42" s="28">
        <f t="shared" si="5"/>
        <v>0</v>
      </c>
      <c r="R42" s="28">
        <f>IF(Q42&gt;0,-Q42*'NO TOCAR'!$H$16,Q42*'NO TOCAR'!$H$16)</f>
        <v>0</v>
      </c>
      <c r="S42" s="28">
        <f t="shared" si="7"/>
        <v>0</v>
      </c>
      <c r="T42" s="30">
        <f t="shared" si="8"/>
        <v>0</v>
      </c>
      <c r="X42" s="1"/>
      <c r="AB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B42" s="1"/>
      <c r="BC42" s="1"/>
      <c r="BD42" s="1"/>
      <c r="BE42" s="1"/>
      <c r="BF42" s="1"/>
      <c r="BG42" s="1"/>
      <c r="BH42" s="1"/>
    </row>
    <row r="43" spans="2:60" ht="15.75" customHeight="1">
      <c r="B43" s="24"/>
      <c r="C43" s="32"/>
      <c r="D43" s="32"/>
      <c r="E43" s="33"/>
      <c r="F43" s="33"/>
      <c r="G43" s="28">
        <f t="shared" si="1"/>
        <v>0</v>
      </c>
      <c r="H43" s="28">
        <f>IF(G43*'NO TOCAR'!$H$16&gt;0,-G43*'NO TOCAR'!$H$16,G43*'NO TOCAR'!$H$16)</f>
        <v>0</v>
      </c>
      <c r="I43" s="28">
        <f t="shared" si="3"/>
        <v>0</v>
      </c>
      <c r="J43" s="30">
        <f t="shared" si="4"/>
        <v>0</v>
      </c>
      <c r="L43" s="74"/>
      <c r="M43" s="32"/>
      <c r="N43" s="32"/>
      <c r="O43" s="33"/>
      <c r="P43" s="33"/>
      <c r="Q43" s="28">
        <f t="shared" si="5"/>
        <v>0</v>
      </c>
      <c r="R43" s="28">
        <f>IF(Q43&gt;0,-Q43*'NO TOCAR'!$H$16,Q43*'NO TOCAR'!$H$16)</f>
        <v>0</v>
      </c>
      <c r="S43" s="28">
        <f t="shared" si="7"/>
        <v>0</v>
      </c>
      <c r="T43" s="30">
        <f t="shared" si="8"/>
        <v>0</v>
      </c>
      <c r="X43" s="1"/>
      <c r="AB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B43" s="1"/>
      <c r="BC43" s="1"/>
      <c r="BD43" s="1"/>
      <c r="BE43" s="1"/>
      <c r="BF43" s="1"/>
      <c r="BG43" s="1"/>
      <c r="BH43" s="1"/>
    </row>
    <row r="44" spans="2:60" ht="15.75" customHeight="1">
      <c r="B44" s="24"/>
      <c r="C44" s="32"/>
      <c r="D44" s="32"/>
      <c r="E44" s="33"/>
      <c r="F44" s="33"/>
      <c r="G44" s="28">
        <f t="shared" si="1"/>
        <v>0</v>
      </c>
      <c r="H44" s="29">
        <f>IF(G44*'NO TOCAR 2'!$G$16&gt;0,-G44*'NO TOCAR 2'!$G$16,G44*'NO TOCAR 2'!$G$16)</f>
        <v>0</v>
      </c>
      <c r="I44" s="29">
        <f t="shared" si="3"/>
        <v>0</v>
      </c>
      <c r="J44" s="30">
        <f t="shared" si="4"/>
        <v>0</v>
      </c>
      <c r="L44" s="74"/>
      <c r="M44" s="32"/>
      <c r="N44" s="32"/>
      <c r="O44" s="33"/>
      <c r="P44" s="33"/>
      <c r="Q44" s="28">
        <f t="shared" si="5"/>
        <v>0</v>
      </c>
      <c r="R44" s="29">
        <f>IF(Q44&gt;0,-Q44*'NO TOCAR 2'!$G$16,Q44*'NO TOCAR 2'!$G$16)</f>
        <v>0</v>
      </c>
      <c r="S44" s="29">
        <f t="shared" si="7"/>
        <v>0</v>
      </c>
      <c r="T44" s="30">
        <f t="shared" si="8"/>
        <v>0</v>
      </c>
      <c r="X44" s="1"/>
      <c r="AB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B44" s="1"/>
      <c r="BC44" s="1"/>
      <c r="BD44" s="1"/>
      <c r="BE44" s="1"/>
      <c r="BF44" s="1"/>
      <c r="BG44" s="1"/>
      <c r="BH44" s="1"/>
    </row>
    <row r="45" spans="2:60" ht="15.75" customHeight="1">
      <c r="B45" s="24"/>
      <c r="C45" s="32"/>
      <c r="D45" s="32"/>
      <c r="E45" s="33"/>
      <c r="F45" s="33"/>
      <c r="G45" s="28">
        <f t="shared" si="1"/>
        <v>0</v>
      </c>
      <c r="H45" s="29">
        <f>IF(G45*'NO TOCAR 2'!$G$16&gt;0,-G45*'NO TOCAR 2'!$G$16,G45*'NO TOCAR 2'!$G$16)</f>
        <v>0</v>
      </c>
      <c r="I45" s="29">
        <f t="shared" si="3"/>
        <v>0</v>
      </c>
      <c r="J45" s="30">
        <f t="shared" si="4"/>
        <v>0</v>
      </c>
      <c r="L45" s="74"/>
      <c r="M45" s="32"/>
      <c r="N45" s="32"/>
      <c r="O45" s="33"/>
      <c r="P45" s="33"/>
      <c r="Q45" s="28">
        <f t="shared" si="5"/>
        <v>0</v>
      </c>
      <c r="R45" s="29">
        <f>IF(Q45&gt;0,-Q45*'NO TOCAR 2'!$G$16,Q45*'NO TOCAR 2'!$G$16)</f>
        <v>0</v>
      </c>
      <c r="S45" s="29">
        <f t="shared" si="7"/>
        <v>0</v>
      </c>
      <c r="T45" s="30">
        <f t="shared" si="8"/>
        <v>0</v>
      </c>
      <c r="X45" s="1"/>
      <c r="AB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B45" s="1"/>
      <c r="BC45" s="1"/>
      <c r="BD45" s="1"/>
      <c r="BE45" s="1"/>
      <c r="BF45" s="1"/>
      <c r="BG45" s="1"/>
      <c r="BH45" s="1"/>
    </row>
    <row r="46" spans="2:60" ht="15.75" customHeight="1">
      <c r="B46" s="24"/>
      <c r="C46" s="32"/>
      <c r="D46" s="32"/>
      <c r="E46" s="33"/>
      <c r="F46" s="33"/>
      <c r="G46" s="28">
        <f t="shared" si="1"/>
        <v>0</v>
      </c>
      <c r="H46" s="29">
        <f>IF(G46*'NO TOCAR 2'!$G$16&gt;0,-G46*'NO TOCAR 2'!$G$16,G46*'NO TOCAR 2'!$G$16)</f>
        <v>0</v>
      </c>
      <c r="I46" s="29">
        <f t="shared" si="3"/>
        <v>0</v>
      </c>
      <c r="J46" s="30">
        <f t="shared" si="4"/>
        <v>0</v>
      </c>
      <c r="L46" s="74"/>
      <c r="M46" s="32"/>
      <c r="N46" s="32"/>
      <c r="O46" s="33"/>
      <c r="P46" s="33"/>
      <c r="Q46" s="28">
        <f t="shared" si="5"/>
        <v>0</v>
      </c>
      <c r="R46" s="29">
        <f>IF(Q46&gt;0,-Q46*'NO TOCAR 2'!$G$16,Q46*'NO TOCAR 2'!$G$16)</f>
        <v>0</v>
      </c>
      <c r="S46" s="29">
        <f t="shared" si="7"/>
        <v>0</v>
      </c>
      <c r="T46" s="30">
        <f t="shared" si="8"/>
        <v>0</v>
      </c>
      <c r="X46" s="1"/>
      <c r="AB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B46" s="1"/>
      <c r="BC46" s="1"/>
      <c r="BD46" s="1"/>
      <c r="BE46" s="1"/>
      <c r="BF46" s="1"/>
      <c r="BG46" s="1"/>
      <c r="BH46" s="1"/>
    </row>
    <row r="47" spans="2:60" ht="15.75" customHeight="1">
      <c r="B47" s="24"/>
      <c r="C47" s="32"/>
      <c r="D47" s="32"/>
      <c r="E47" s="33"/>
      <c r="F47" s="33"/>
      <c r="G47" s="28">
        <f t="shared" si="1"/>
        <v>0</v>
      </c>
      <c r="H47" s="29">
        <f>IF(G47*'NO TOCAR 2'!$G$16&gt;0,-G47*'NO TOCAR 2'!$G$16,G47*'NO TOCAR 2'!$G$16)</f>
        <v>0</v>
      </c>
      <c r="I47" s="29">
        <f t="shared" si="3"/>
        <v>0</v>
      </c>
      <c r="J47" s="30">
        <f t="shared" si="4"/>
        <v>0</v>
      </c>
      <c r="L47" s="74"/>
      <c r="M47" s="32"/>
      <c r="N47" s="32"/>
      <c r="O47" s="33"/>
      <c r="P47" s="33"/>
      <c r="Q47" s="28">
        <f t="shared" si="5"/>
        <v>0</v>
      </c>
      <c r="R47" s="29">
        <f>IF(Q47&gt;0,-Q47*'NO TOCAR 2'!$G$16,Q47*'NO TOCAR 2'!$G$16)</f>
        <v>0</v>
      </c>
      <c r="S47" s="29">
        <f t="shared" si="7"/>
        <v>0</v>
      </c>
      <c r="T47" s="30">
        <f t="shared" si="8"/>
        <v>0</v>
      </c>
      <c r="X47" s="1"/>
      <c r="AB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B47" s="1"/>
      <c r="BC47" s="1"/>
      <c r="BD47" s="1"/>
      <c r="BE47" s="1"/>
      <c r="BF47" s="1"/>
      <c r="BG47" s="1"/>
      <c r="BH47" s="1"/>
    </row>
    <row r="48" spans="2:60" ht="15.75" customHeight="1">
      <c r="B48" s="24"/>
      <c r="C48" s="32"/>
      <c r="D48" s="32"/>
      <c r="E48" s="33"/>
      <c r="F48" s="33"/>
      <c r="G48" s="28">
        <f t="shared" si="1"/>
        <v>0</v>
      </c>
      <c r="H48" s="29">
        <f>IF(G48*'NO TOCAR 2'!$G$16&gt;0,-G48*'NO TOCAR 2'!$G$16,G48*'NO TOCAR 2'!$G$16)</f>
        <v>0</v>
      </c>
      <c r="I48" s="29">
        <f t="shared" si="3"/>
        <v>0</v>
      </c>
      <c r="J48" s="30">
        <f t="shared" si="4"/>
        <v>0</v>
      </c>
      <c r="L48" s="74"/>
      <c r="M48" s="32"/>
      <c r="N48" s="32"/>
      <c r="O48" s="33"/>
      <c r="P48" s="33"/>
      <c r="Q48" s="28">
        <f t="shared" si="5"/>
        <v>0</v>
      </c>
      <c r="R48" s="29">
        <f>IF(Q48&gt;0,-Q48*'NO TOCAR 2'!$G$16,Q48*'NO TOCAR 2'!$G$16)</f>
        <v>0</v>
      </c>
      <c r="S48" s="29">
        <f t="shared" si="7"/>
        <v>0</v>
      </c>
      <c r="T48" s="30">
        <f t="shared" si="8"/>
        <v>0</v>
      </c>
      <c r="X48" s="1"/>
      <c r="AB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B48" s="1"/>
      <c r="BC48" s="1"/>
      <c r="BD48" s="1"/>
      <c r="BE48" s="1"/>
      <c r="BF48" s="1"/>
      <c r="BG48" s="1"/>
      <c r="BH48" s="1"/>
    </row>
    <row r="49" spans="2:60" ht="15.75" customHeight="1">
      <c r="B49" s="24"/>
      <c r="C49" s="32"/>
      <c r="D49" s="32"/>
      <c r="E49" s="33"/>
      <c r="F49" s="33"/>
      <c r="G49" s="28">
        <f t="shared" si="1"/>
        <v>0</v>
      </c>
      <c r="H49" s="29">
        <f>IF(G49*'NO TOCAR 2'!$G$16&gt;0,-G49*'NO TOCAR 2'!$G$16,G49*'NO TOCAR 2'!$G$16)</f>
        <v>0</v>
      </c>
      <c r="I49" s="29">
        <f t="shared" si="3"/>
        <v>0</v>
      </c>
      <c r="J49" s="30">
        <f t="shared" si="4"/>
        <v>0</v>
      </c>
      <c r="L49" s="74"/>
      <c r="M49" s="32"/>
      <c r="N49" s="32"/>
      <c r="O49" s="33"/>
      <c r="P49" s="33"/>
      <c r="Q49" s="28">
        <f t="shared" si="5"/>
        <v>0</v>
      </c>
      <c r="R49" s="29">
        <f>IF(Q49&gt;0,-Q49*'NO TOCAR 2'!$G$16,Q49*'NO TOCAR 2'!$G$16)</f>
        <v>0</v>
      </c>
      <c r="S49" s="29">
        <f t="shared" si="7"/>
        <v>0</v>
      </c>
      <c r="T49" s="30">
        <f t="shared" si="8"/>
        <v>0</v>
      </c>
      <c r="X49" s="1"/>
      <c r="AB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B49" s="1"/>
      <c r="BC49" s="1"/>
      <c r="BD49" s="1"/>
      <c r="BE49" s="1"/>
      <c r="BF49" s="1"/>
      <c r="BG49" s="1"/>
      <c r="BH49" s="1"/>
    </row>
    <row r="50" spans="2:60" ht="15.75" customHeight="1">
      <c r="B50" s="24"/>
      <c r="C50" s="32"/>
      <c r="D50" s="32"/>
      <c r="E50" s="33"/>
      <c r="F50" s="33"/>
      <c r="G50" s="28">
        <f t="shared" si="1"/>
        <v>0</v>
      </c>
      <c r="H50" s="29">
        <f>IF(G50*'NO TOCAR 2'!$G$16&gt;0,-G50*'NO TOCAR 2'!$G$16,G50*'NO TOCAR 2'!$G$16)</f>
        <v>0</v>
      </c>
      <c r="I50" s="29">
        <f t="shared" si="3"/>
        <v>0</v>
      </c>
      <c r="J50" s="30">
        <f t="shared" si="4"/>
        <v>0</v>
      </c>
      <c r="L50" s="74"/>
      <c r="M50" s="32"/>
      <c r="N50" s="32"/>
      <c r="O50" s="33"/>
      <c r="P50" s="33"/>
      <c r="Q50" s="28">
        <f t="shared" si="5"/>
        <v>0</v>
      </c>
      <c r="R50" s="29">
        <f>IF(Q50&gt;0,-Q50*'NO TOCAR 2'!$G$16,Q50*'NO TOCAR 2'!$G$16)</f>
        <v>0</v>
      </c>
      <c r="S50" s="29">
        <f t="shared" si="7"/>
        <v>0</v>
      </c>
      <c r="T50" s="30">
        <f t="shared" si="8"/>
        <v>0</v>
      </c>
      <c r="X50" s="1"/>
      <c r="AB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B50" s="1"/>
      <c r="BC50" s="1"/>
      <c r="BD50" s="1"/>
      <c r="BE50" s="1"/>
      <c r="BF50" s="1"/>
      <c r="BG50" s="1"/>
      <c r="BH50" s="1"/>
    </row>
    <row r="51" spans="2:60" ht="15.75" customHeight="1">
      <c r="B51" s="24"/>
      <c r="C51" s="32"/>
      <c r="D51" s="32"/>
      <c r="E51" s="33"/>
      <c r="F51" s="33"/>
      <c r="G51" s="28">
        <f t="shared" si="1"/>
        <v>0</v>
      </c>
      <c r="H51" s="29">
        <f>IF(G51*'NO TOCAR 2'!$G$16&gt;0,-G51*'NO TOCAR 2'!$G$16,G51*'NO TOCAR 2'!$G$16)</f>
        <v>0</v>
      </c>
      <c r="I51" s="29">
        <f t="shared" si="3"/>
        <v>0</v>
      </c>
      <c r="J51" s="30">
        <f t="shared" si="4"/>
        <v>0</v>
      </c>
      <c r="L51" s="74"/>
      <c r="M51" s="32"/>
      <c r="N51" s="32"/>
      <c r="O51" s="33"/>
      <c r="P51" s="33"/>
      <c r="Q51" s="28">
        <f t="shared" si="5"/>
        <v>0</v>
      </c>
      <c r="R51" s="29">
        <f>IF(Q51&gt;0,-Q51*'NO TOCAR 2'!$G$16,Q51*'NO TOCAR 2'!$G$16)</f>
        <v>0</v>
      </c>
      <c r="S51" s="29">
        <f t="shared" si="7"/>
        <v>0</v>
      </c>
      <c r="T51" s="30">
        <f t="shared" si="8"/>
        <v>0</v>
      </c>
      <c r="X51" s="1"/>
      <c r="AB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B51" s="1"/>
      <c r="BC51" s="1"/>
      <c r="BD51" s="1"/>
      <c r="BE51" s="1"/>
      <c r="BF51" s="1"/>
      <c r="BG51" s="1"/>
      <c r="BH51" s="1"/>
    </row>
    <row r="52" spans="2:60" ht="15.75" customHeight="1">
      <c r="B52" s="24"/>
      <c r="C52" s="32"/>
      <c r="D52" s="32"/>
      <c r="E52" s="33"/>
      <c r="F52" s="33"/>
      <c r="G52" s="28">
        <f t="shared" si="1"/>
        <v>0</v>
      </c>
      <c r="H52" s="29">
        <f>IF(G52*'NO TOCAR 2'!$G$16&gt;0,-G52*'NO TOCAR 2'!$G$16,G52*'NO TOCAR 2'!$G$16)</f>
        <v>0</v>
      </c>
      <c r="I52" s="29">
        <f t="shared" si="3"/>
        <v>0</v>
      </c>
      <c r="J52" s="30">
        <f t="shared" si="4"/>
        <v>0</v>
      </c>
      <c r="L52" s="74"/>
      <c r="M52" s="32"/>
      <c r="N52" s="32"/>
      <c r="O52" s="33"/>
      <c r="P52" s="33"/>
      <c r="Q52" s="28">
        <f t="shared" si="5"/>
        <v>0</v>
      </c>
      <c r="R52" s="29">
        <f>IF(Q52&gt;0,-Q52*'NO TOCAR 2'!$G$16,Q52*'NO TOCAR 2'!$G$16)</f>
        <v>0</v>
      </c>
      <c r="S52" s="29">
        <f t="shared" si="7"/>
        <v>0</v>
      </c>
      <c r="T52" s="30">
        <f t="shared" si="8"/>
        <v>0</v>
      </c>
      <c r="X52" s="1"/>
      <c r="AB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B52" s="1"/>
      <c r="BC52" s="1"/>
      <c r="BD52" s="1"/>
      <c r="BE52" s="1"/>
      <c r="BF52" s="1"/>
      <c r="BG52" s="1"/>
      <c r="BH52" s="1"/>
    </row>
    <row r="53" spans="2:60" ht="15.75" customHeight="1">
      <c r="B53" s="24"/>
      <c r="C53" s="32"/>
      <c r="D53" s="32"/>
      <c r="E53" s="33"/>
      <c r="F53" s="33"/>
      <c r="G53" s="28">
        <f t="shared" si="1"/>
        <v>0</v>
      </c>
      <c r="H53" s="29">
        <f>IF(G53*'NO TOCAR 2'!$G$16&gt;0,-G53*'NO TOCAR 2'!$G$16,G53*'NO TOCAR 2'!$G$16)</f>
        <v>0</v>
      </c>
      <c r="I53" s="29">
        <f t="shared" si="3"/>
        <v>0</v>
      </c>
      <c r="J53" s="30">
        <f t="shared" si="4"/>
        <v>0</v>
      </c>
      <c r="L53" s="74"/>
      <c r="M53" s="32"/>
      <c r="N53" s="32"/>
      <c r="O53" s="33"/>
      <c r="P53" s="33"/>
      <c r="Q53" s="28">
        <f t="shared" si="5"/>
        <v>0</v>
      </c>
      <c r="R53" s="29">
        <f>IF(Q53&gt;0,-Q53*'NO TOCAR 2'!$G$16,Q53*'NO TOCAR 2'!$G$16)</f>
        <v>0</v>
      </c>
      <c r="S53" s="29">
        <f t="shared" si="7"/>
        <v>0</v>
      </c>
      <c r="T53" s="30">
        <f t="shared" si="8"/>
        <v>0</v>
      </c>
      <c r="X53" s="1"/>
      <c r="AB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B53" s="1"/>
      <c r="BC53" s="1"/>
      <c r="BD53" s="1"/>
      <c r="BE53" s="1"/>
      <c r="BF53" s="1"/>
      <c r="BG53" s="1"/>
      <c r="BH53" s="1"/>
    </row>
    <row r="54" spans="2:60" ht="15.75" customHeight="1">
      <c r="B54" s="24"/>
      <c r="C54" s="32"/>
      <c r="D54" s="32"/>
      <c r="E54" s="33"/>
      <c r="F54" s="33"/>
      <c r="G54" s="28">
        <f t="shared" si="1"/>
        <v>0</v>
      </c>
      <c r="H54" s="29">
        <f>IF(G54*'NO TOCAR 2'!$G$16&gt;0,-G54*'NO TOCAR 2'!$G$16,G54*'NO TOCAR 2'!$G$16)</f>
        <v>0</v>
      </c>
      <c r="I54" s="29">
        <f t="shared" si="3"/>
        <v>0</v>
      </c>
      <c r="J54" s="30">
        <f t="shared" si="4"/>
        <v>0</v>
      </c>
      <c r="L54" s="74"/>
      <c r="M54" s="32"/>
      <c r="N54" s="32"/>
      <c r="O54" s="33"/>
      <c r="P54" s="33"/>
      <c r="Q54" s="28">
        <f t="shared" si="5"/>
        <v>0</v>
      </c>
      <c r="R54" s="29">
        <f>IF(Q54&gt;0,-Q54*'NO TOCAR 2'!$G$16,Q54*'NO TOCAR 2'!$G$16)</f>
        <v>0</v>
      </c>
      <c r="S54" s="29">
        <f t="shared" si="7"/>
        <v>0</v>
      </c>
      <c r="T54" s="30">
        <f t="shared" si="8"/>
        <v>0</v>
      </c>
      <c r="X54" s="1"/>
      <c r="AB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B54" s="1"/>
      <c r="BC54" s="1"/>
      <c r="BD54" s="1"/>
      <c r="BE54" s="1"/>
      <c r="BF54" s="1"/>
      <c r="BG54" s="1"/>
      <c r="BH54" s="1"/>
    </row>
    <row r="55" spans="2:60" ht="15.75" customHeight="1">
      <c r="B55" s="24"/>
      <c r="C55" s="32"/>
      <c r="D55" s="32"/>
      <c r="E55" s="33"/>
      <c r="F55" s="33"/>
      <c r="G55" s="28">
        <f t="shared" si="1"/>
        <v>0</v>
      </c>
      <c r="H55" s="29">
        <f>IF(G55*'NO TOCAR 2'!$G$16&gt;0,-G55*'NO TOCAR 2'!$G$16,G55*'NO TOCAR 2'!$G$16)</f>
        <v>0</v>
      </c>
      <c r="I55" s="29">
        <f t="shared" si="3"/>
        <v>0</v>
      </c>
      <c r="J55" s="30">
        <f t="shared" si="4"/>
        <v>0</v>
      </c>
      <c r="L55" s="74"/>
      <c r="M55" s="32"/>
      <c r="N55" s="32"/>
      <c r="O55" s="33"/>
      <c r="P55" s="33"/>
      <c r="Q55" s="28">
        <f t="shared" si="5"/>
        <v>0</v>
      </c>
      <c r="R55" s="29">
        <f>IF(Q55&gt;0,-Q55*'NO TOCAR 2'!$G$16,Q55*'NO TOCAR 2'!$G$16)</f>
        <v>0</v>
      </c>
      <c r="S55" s="29">
        <f t="shared" si="7"/>
        <v>0</v>
      </c>
      <c r="T55" s="30">
        <f t="shared" si="8"/>
        <v>0</v>
      </c>
      <c r="X55" s="1"/>
      <c r="AB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B55" s="1"/>
      <c r="BC55" s="1"/>
      <c r="BD55" s="1"/>
      <c r="BE55" s="1"/>
      <c r="BF55" s="1"/>
      <c r="BG55" s="1"/>
      <c r="BH55" s="1"/>
    </row>
    <row r="56" spans="2:60" ht="15.75" customHeight="1">
      <c r="B56" s="24"/>
      <c r="C56" s="32"/>
      <c r="D56" s="32"/>
      <c r="E56" s="33"/>
      <c r="F56" s="33"/>
      <c r="G56" s="28">
        <f t="shared" si="1"/>
        <v>0</v>
      </c>
      <c r="H56" s="29">
        <f>IF(G56*'NO TOCAR 2'!$G$16&gt;0,-G56*'NO TOCAR 2'!$G$16,G56*'NO TOCAR 2'!$G$16)</f>
        <v>0</v>
      </c>
      <c r="I56" s="29">
        <f t="shared" si="3"/>
        <v>0</v>
      </c>
      <c r="J56" s="30">
        <f t="shared" si="4"/>
        <v>0</v>
      </c>
      <c r="L56" s="74"/>
      <c r="M56" s="32"/>
      <c r="N56" s="32"/>
      <c r="O56" s="33"/>
      <c r="P56" s="33"/>
      <c r="Q56" s="28">
        <f t="shared" si="5"/>
        <v>0</v>
      </c>
      <c r="R56" s="29">
        <f>IF(Q56&gt;0,-Q56*'NO TOCAR 2'!$G$16,Q56*'NO TOCAR 2'!$G$16)</f>
        <v>0</v>
      </c>
      <c r="S56" s="29">
        <f t="shared" si="7"/>
        <v>0</v>
      </c>
      <c r="T56" s="30">
        <f t="shared" si="8"/>
        <v>0</v>
      </c>
      <c r="X56" s="1"/>
      <c r="AB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B56" s="1"/>
      <c r="BC56" s="1"/>
      <c r="BD56" s="1"/>
      <c r="BE56" s="1"/>
      <c r="BF56" s="1"/>
      <c r="BG56" s="1"/>
      <c r="BH56" s="1"/>
    </row>
    <row r="57" spans="2:60" ht="15.75" customHeight="1">
      <c r="B57" s="24"/>
      <c r="C57" s="32"/>
      <c r="D57" s="32"/>
      <c r="E57" s="33"/>
      <c r="F57" s="33"/>
      <c r="G57" s="28">
        <f t="shared" si="1"/>
        <v>0</v>
      </c>
      <c r="H57" s="29">
        <f>IF(G57*'NO TOCAR 2'!$G$16&gt;0,-G57*'NO TOCAR 2'!$G$16,G57*'NO TOCAR 2'!$G$16)</f>
        <v>0</v>
      </c>
      <c r="I57" s="29">
        <f t="shared" si="3"/>
        <v>0</v>
      </c>
      <c r="J57" s="30">
        <f t="shared" si="4"/>
        <v>0</v>
      </c>
      <c r="L57" s="74"/>
      <c r="M57" s="32"/>
      <c r="N57" s="32"/>
      <c r="O57" s="33"/>
      <c r="P57" s="33"/>
      <c r="Q57" s="28">
        <f t="shared" si="5"/>
        <v>0</v>
      </c>
      <c r="R57" s="29">
        <f>IF(Q57&gt;0,-Q57*'NO TOCAR 2'!$G$16,Q57*'NO TOCAR 2'!$G$16)</f>
        <v>0</v>
      </c>
      <c r="S57" s="29">
        <f t="shared" si="7"/>
        <v>0</v>
      </c>
      <c r="T57" s="30">
        <f t="shared" si="8"/>
        <v>0</v>
      </c>
      <c r="X57" s="1"/>
      <c r="AB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B57" s="1"/>
      <c r="BC57" s="1"/>
      <c r="BD57" s="1"/>
      <c r="BE57" s="1"/>
      <c r="BF57" s="1"/>
      <c r="BG57" s="1"/>
      <c r="BH57" s="1"/>
    </row>
    <row r="58" spans="2:60" ht="15.75" customHeight="1">
      <c r="B58" s="24"/>
      <c r="C58" s="32"/>
      <c r="D58" s="32"/>
      <c r="E58" s="33"/>
      <c r="F58" s="33"/>
      <c r="G58" s="28">
        <f t="shared" si="1"/>
        <v>0</v>
      </c>
      <c r="H58" s="29">
        <f>IF(G58*'NO TOCAR 2'!$G$16&gt;0,-G58*'NO TOCAR 2'!$G$16,G58*'NO TOCAR 2'!$G$16)</f>
        <v>0</v>
      </c>
      <c r="I58" s="29">
        <f t="shared" si="3"/>
        <v>0</v>
      </c>
      <c r="J58" s="30">
        <f t="shared" si="4"/>
        <v>0</v>
      </c>
      <c r="L58" s="74"/>
      <c r="M58" s="32"/>
      <c r="N58" s="32"/>
      <c r="O58" s="33"/>
      <c r="P58" s="33"/>
      <c r="Q58" s="28">
        <f t="shared" si="5"/>
        <v>0</v>
      </c>
      <c r="R58" s="29">
        <f>IF(Q58&gt;0,-Q58*'NO TOCAR 2'!$G$16,Q58*'NO TOCAR 2'!$G$16)</f>
        <v>0</v>
      </c>
      <c r="S58" s="29">
        <f t="shared" si="7"/>
        <v>0</v>
      </c>
      <c r="T58" s="30">
        <f t="shared" si="8"/>
        <v>0</v>
      </c>
      <c r="X58" s="1"/>
      <c r="AB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B58" s="1"/>
      <c r="BC58" s="1"/>
      <c r="BD58" s="1"/>
      <c r="BE58" s="1"/>
      <c r="BF58" s="1"/>
      <c r="BG58" s="1"/>
      <c r="BH58" s="1"/>
    </row>
    <row r="59" spans="2:60" ht="15.75" customHeight="1">
      <c r="B59" s="24"/>
      <c r="C59" s="32"/>
      <c r="D59" s="32"/>
      <c r="E59" s="33"/>
      <c r="F59" s="33"/>
      <c r="G59" s="28">
        <f t="shared" si="1"/>
        <v>0</v>
      </c>
      <c r="H59" s="29">
        <f>IF(G59*'NO TOCAR 2'!$G$16&gt;0,-G59*'NO TOCAR 2'!$G$16,G59*'NO TOCAR 2'!$G$16)</f>
        <v>0</v>
      </c>
      <c r="I59" s="29">
        <f t="shared" si="3"/>
        <v>0</v>
      </c>
      <c r="J59" s="30">
        <f t="shared" si="4"/>
        <v>0</v>
      </c>
      <c r="L59" s="74"/>
      <c r="M59" s="32"/>
      <c r="N59" s="32"/>
      <c r="O59" s="33"/>
      <c r="P59" s="33"/>
      <c r="Q59" s="28">
        <f t="shared" si="5"/>
        <v>0</v>
      </c>
      <c r="R59" s="29">
        <f>IF(Q59&gt;0,-Q59*'NO TOCAR 2'!$G$16,Q59*'NO TOCAR 2'!$G$16)</f>
        <v>0</v>
      </c>
      <c r="S59" s="29">
        <f t="shared" si="7"/>
        <v>0</v>
      </c>
      <c r="T59" s="30">
        <f t="shared" si="8"/>
        <v>0</v>
      </c>
      <c r="X59" s="1"/>
      <c r="AB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B59" s="1"/>
      <c r="BC59" s="1"/>
      <c r="BD59" s="1"/>
      <c r="BE59" s="1"/>
      <c r="BF59" s="1"/>
      <c r="BG59" s="1"/>
      <c r="BH59" s="1"/>
    </row>
    <row r="60" spans="2:60" ht="15.75" customHeight="1">
      <c r="B60" s="24"/>
      <c r="C60" s="32"/>
      <c r="D60" s="32"/>
      <c r="E60" s="33"/>
      <c r="F60" s="33"/>
      <c r="G60" s="28">
        <f t="shared" si="1"/>
        <v>0</v>
      </c>
      <c r="H60" s="29">
        <f>IF(G60*'NO TOCAR 2'!$G$16&gt;0,-G60*'NO TOCAR 2'!$G$16,G60*'NO TOCAR 2'!$G$16)</f>
        <v>0</v>
      </c>
      <c r="I60" s="29">
        <f t="shared" si="3"/>
        <v>0</v>
      </c>
      <c r="J60" s="30">
        <f t="shared" si="4"/>
        <v>0</v>
      </c>
      <c r="L60" s="74"/>
      <c r="M60" s="32"/>
      <c r="N60" s="32"/>
      <c r="O60" s="33"/>
      <c r="P60" s="33"/>
      <c r="Q60" s="28">
        <f t="shared" si="5"/>
        <v>0</v>
      </c>
      <c r="R60" s="29">
        <f>IF(Q60&gt;0,-Q60*'NO TOCAR 2'!$G$16,Q60*'NO TOCAR 2'!$G$16)</f>
        <v>0</v>
      </c>
      <c r="S60" s="29">
        <f t="shared" si="7"/>
        <v>0</v>
      </c>
      <c r="T60" s="30">
        <f t="shared" si="8"/>
        <v>0</v>
      </c>
      <c r="X60" s="1"/>
      <c r="AB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B60" s="1"/>
      <c r="BC60" s="1"/>
      <c r="BD60" s="1"/>
      <c r="BE60" s="1"/>
      <c r="BF60" s="1"/>
      <c r="BG60" s="1"/>
      <c r="BH60" s="1"/>
    </row>
    <row r="61" spans="2:60" ht="15.75" customHeight="1">
      <c r="B61" s="24"/>
      <c r="C61" s="32"/>
      <c r="D61" s="32"/>
      <c r="E61" s="33"/>
      <c r="F61" s="33"/>
      <c r="G61" s="28">
        <f t="shared" si="1"/>
        <v>0</v>
      </c>
      <c r="H61" s="29">
        <f>IF(G61*'NO TOCAR 2'!$G$16&gt;0,-G61*'NO TOCAR 2'!$G$16,G61*'NO TOCAR 2'!$G$16)</f>
        <v>0</v>
      </c>
      <c r="I61" s="29">
        <f t="shared" si="3"/>
        <v>0</v>
      </c>
      <c r="J61" s="30">
        <f t="shared" si="4"/>
        <v>0</v>
      </c>
      <c r="L61" s="74"/>
      <c r="M61" s="32"/>
      <c r="N61" s="32"/>
      <c r="O61" s="33"/>
      <c r="P61" s="33"/>
      <c r="Q61" s="28">
        <f t="shared" si="5"/>
        <v>0</v>
      </c>
      <c r="R61" s="29">
        <f>IF(Q61&gt;0,-Q61*'NO TOCAR 2'!$G$16,Q61*'NO TOCAR 2'!$G$16)</f>
        <v>0</v>
      </c>
      <c r="S61" s="29">
        <f t="shared" si="7"/>
        <v>0</v>
      </c>
      <c r="T61" s="30">
        <f t="shared" si="8"/>
        <v>0</v>
      </c>
      <c r="X61" s="1"/>
      <c r="AB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B61" s="1"/>
      <c r="BC61" s="1"/>
      <c r="BD61" s="1"/>
      <c r="BE61" s="1"/>
      <c r="BF61" s="1"/>
      <c r="BG61" s="1"/>
      <c r="BH61" s="1"/>
    </row>
    <row r="62" spans="2:60" ht="15.75" customHeight="1">
      <c r="B62" s="24"/>
      <c r="C62" s="32"/>
      <c r="D62" s="32"/>
      <c r="E62" s="33"/>
      <c r="F62" s="33"/>
      <c r="G62" s="28">
        <f t="shared" si="1"/>
        <v>0</v>
      </c>
      <c r="H62" s="29">
        <f>IF(G62*'NO TOCAR 2'!$G$16&gt;0,-G62*'NO TOCAR 2'!$G$16,G62*'NO TOCAR 2'!$G$16)</f>
        <v>0</v>
      </c>
      <c r="I62" s="29">
        <f t="shared" si="3"/>
        <v>0</v>
      </c>
      <c r="J62" s="30">
        <f t="shared" si="4"/>
        <v>0</v>
      </c>
      <c r="L62" s="74"/>
      <c r="M62" s="32"/>
      <c r="N62" s="32"/>
      <c r="O62" s="33"/>
      <c r="P62" s="33"/>
      <c r="Q62" s="28">
        <f t="shared" si="5"/>
        <v>0</v>
      </c>
      <c r="R62" s="29">
        <f>IF(Q62&gt;0,-Q62*'NO TOCAR 2'!$G$16,Q62*'NO TOCAR 2'!$G$16)</f>
        <v>0</v>
      </c>
      <c r="S62" s="29">
        <f t="shared" si="7"/>
        <v>0</v>
      </c>
      <c r="T62" s="30">
        <f t="shared" si="8"/>
        <v>0</v>
      </c>
      <c r="X62" s="1"/>
      <c r="AB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B62" s="1"/>
      <c r="BC62" s="1"/>
      <c r="BD62" s="1"/>
      <c r="BE62" s="1"/>
      <c r="BF62" s="1"/>
      <c r="BG62" s="1"/>
      <c r="BH62" s="1"/>
    </row>
    <row r="63" spans="2:60" ht="15.75" customHeight="1">
      <c r="B63" s="80"/>
      <c r="C63" s="81"/>
      <c r="D63" s="81"/>
      <c r="E63" s="82"/>
      <c r="F63" s="82"/>
      <c r="G63" s="83">
        <f t="shared" si="1"/>
        <v>0</v>
      </c>
      <c r="H63" s="84">
        <f>IF(G63*'NO TOCAR 2'!$G$16&gt;0,-G63*'NO TOCAR 2'!$G$16,G63*'NO TOCAR 2'!$G$16)</f>
        <v>0</v>
      </c>
      <c r="I63" s="84">
        <f t="shared" si="3"/>
        <v>0</v>
      </c>
      <c r="J63" s="85">
        <f t="shared" si="4"/>
        <v>0</v>
      </c>
      <c r="L63" s="86"/>
      <c r="M63" s="81"/>
      <c r="N63" s="81"/>
      <c r="O63" s="82"/>
      <c r="P63" s="82"/>
      <c r="Q63" s="83">
        <f t="shared" si="5"/>
        <v>0</v>
      </c>
      <c r="R63" s="84">
        <f>IF(Q63&gt;0,-Q63*'NO TOCAR 2'!$G$16,Q63*'NO TOCAR 2'!$G$16)</f>
        <v>0</v>
      </c>
      <c r="S63" s="84">
        <f t="shared" si="7"/>
        <v>0</v>
      </c>
      <c r="T63" s="85">
        <f t="shared" si="8"/>
        <v>0</v>
      </c>
      <c r="X63" s="1"/>
      <c r="AB63" s="1"/>
      <c r="AF63" s="87"/>
      <c r="AG63" s="87" t="s">
        <v>36</v>
      </c>
      <c r="AH63" s="87" t="s">
        <v>37</v>
      </c>
      <c r="AI63" s="87" t="s">
        <v>38</v>
      </c>
      <c r="AJ63" s="87" t="s">
        <v>39</v>
      </c>
      <c r="AK63" s="87" t="s">
        <v>40</v>
      </c>
      <c r="AL63" s="87" t="s">
        <v>41</v>
      </c>
      <c r="AM63" s="87" t="s">
        <v>42</v>
      </c>
      <c r="AN63" s="87" t="s">
        <v>43</v>
      </c>
      <c r="AO63" s="87" t="s">
        <v>44</v>
      </c>
      <c r="AP63" s="87" t="s">
        <v>45</v>
      </c>
      <c r="AQ63" s="87" t="s">
        <v>46</v>
      </c>
      <c r="AR63" s="87" t="s">
        <v>47</v>
      </c>
      <c r="AS63" s="87" t="s">
        <v>48</v>
      </c>
      <c r="AT63" s="87" t="s">
        <v>49</v>
      </c>
      <c r="AU63" s="87" t="s">
        <v>50</v>
      </c>
      <c r="AV63" s="87" t="s">
        <v>51</v>
      </c>
      <c r="AW63" s="87" t="s">
        <v>52</v>
      </c>
      <c r="AX63" s="87" t="s">
        <v>53</v>
      </c>
      <c r="AY63" s="87" t="s">
        <v>54</v>
      </c>
      <c r="AZ63" s="87" t="s">
        <v>55</v>
      </c>
      <c r="BB63" s="87" t="s">
        <v>56</v>
      </c>
      <c r="BC63" s="87" t="s">
        <v>57</v>
      </c>
      <c r="BD63" s="87" t="s">
        <v>58</v>
      </c>
      <c r="BE63" s="87" t="s">
        <v>59</v>
      </c>
      <c r="BF63" s="87" t="s">
        <v>60</v>
      </c>
      <c r="BG63" s="87" t="s">
        <v>61</v>
      </c>
      <c r="BH63" s="87"/>
    </row>
    <row r="64" spans="2:60" ht="15.75" customHeight="1">
      <c r="B64" s="1"/>
      <c r="C64" s="1"/>
      <c r="D64" s="1"/>
      <c r="E64" s="1"/>
      <c r="F64" s="1"/>
      <c r="L64" s="1"/>
      <c r="M64" s="1"/>
      <c r="N64" s="1"/>
      <c r="O64" s="1"/>
      <c r="P64" s="1"/>
      <c r="X64" s="1"/>
      <c r="AB64" s="1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B64" s="87"/>
      <c r="BC64" s="87"/>
      <c r="BD64" s="87"/>
      <c r="BE64" s="87"/>
      <c r="BF64" s="87"/>
      <c r="BG64" s="87"/>
      <c r="BH64" s="87"/>
    </row>
    <row r="65" spans="2:60" ht="15.75" customHeight="1">
      <c r="B65" s="1"/>
      <c r="C65" s="1"/>
      <c r="D65" s="1"/>
      <c r="E65" s="1"/>
      <c r="F65" s="1"/>
      <c r="L65" s="1"/>
      <c r="M65" s="1"/>
      <c r="N65" s="1"/>
      <c r="O65" s="1"/>
      <c r="P65" s="1"/>
      <c r="X65" s="1"/>
      <c r="AB65" s="1"/>
      <c r="AF65" s="88">
        <f t="shared" ref="AF65:AF81" si="10">+AF66*(1-$AB$8)</f>
        <v>158.17875385828398</v>
      </c>
      <c r="AG65" s="88">
        <f t="shared" ref="AG65:AG99" si="11">IF(AF65&gt;$D$4,$C$4*100*(AF65-$D$4-$E$4),0-$C$4*100*$E$4)</f>
        <v>57000</v>
      </c>
      <c r="AH65" s="88">
        <f t="shared" ref="AH65:AH99" si="12">IF(AF65&gt;$D$5,$C$5*100*(AF65-$D$5-$E$5),0-$C$5*100*$E$5)</f>
        <v>-49500</v>
      </c>
      <c r="AI65" s="88">
        <f t="shared" ref="AI65:AI99" si="13">IF(AF65&gt;$D$6,$C$6*100*(AF65-$D$6-$E$6),0-$C$6*100*$E$6)</f>
        <v>0</v>
      </c>
      <c r="AJ65" s="88">
        <f t="shared" ref="AJ65:AJ99" si="14">IF(AF65&gt;$D$7,$C$7*100*(AF65-$D$7-$E$7),0-$C$7*100*$E$7)</f>
        <v>0</v>
      </c>
      <c r="AK65" s="88">
        <f t="shared" ref="AK65:AK99" si="15">IF(AF65&gt;$D$8,$C$8*100*(AF65-$D$8-$E$8),0-$C$8*100*$E$8)</f>
        <v>0</v>
      </c>
      <c r="AL65" s="88">
        <f t="shared" ref="AL65:AL99" si="16">IF(AF65&gt;$D$9,$C$9*100*(AF65-$D$9-$E$9),0-$C$9*100*$E$9)</f>
        <v>0</v>
      </c>
      <c r="AM65" s="88">
        <f t="shared" ref="AM65:AM99" si="17">IF(AF65&gt;$D$10,$C$10*100*(AF65-$D$10-$E$10),0-$C$10*100*$E$10)</f>
        <v>0</v>
      </c>
      <c r="AN65" s="88">
        <f t="shared" ref="AN65:AN99" si="18">IF(AF65&gt;$D$11,$C$11*100*(AF65-$D$11-$E$11),0-$C$11*100*$E$11)</f>
        <v>0</v>
      </c>
      <c r="AO65" s="88">
        <f t="shared" ref="AO65:AO99" si="19">IF(AF65&gt;$D$12,$C$12*100*(AF65-$D$12-$E$12),0-$C$12*100*$E$12)</f>
        <v>0</v>
      </c>
      <c r="AP65" s="88">
        <f t="shared" ref="AP65:AP99" si="20">IF(AF65&gt;$D$13,$C$13*100*(AF65-$D$13-$E$13),0-$C$13*100*$E$13)</f>
        <v>0</v>
      </c>
      <c r="AQ65" s="88">
        <f t="shared" ref="AQ65:AQ99" si="21">IF(AF65&gt;$D$14,$C$14*100*(AF65-$D$14-$E$14),0-$C$14*100*$E$14)</f>
        <v>0</v>
      </c>
      <c r="AR65" s="88">
        <f t="shared" ref="AR65:AR99" si="22">IF(AF65&gt;$D$15,$C$15*100*(AF65-$D$15-$E$15),0-$C$15*100*$E$15)</f>
        <v>0</v>
      </c>
      <c r="AS65" s="88">
        <f t="shared" ref="AS65:AS99" si="23">IF(AF65&gt;$D$16,$C$16*100*(AF65-$D$16-$E$16),0-$C$16*100*$E$16)</f>
        <v>0</v>
      </c>
      <c r="AT65" s="88">
        <f t="shared" ref="AT65:AT99" si="24">IF(AF65&gt;$D$17,$C$17*100*(AF65-$D$17-$E$17),0-$C$17*100*$E$17)</f>
        <v>0</v>
      </c>
      <c r="AU65" s="88">
        <f t="shared" ref="AU65:AU99" si="25">IF(AF65&gt;$D$18,$C$18*100*(AF65-$D$18-$E$18),0-$C$18*100*$E$18)</f>
        <v>0</v>
      </c>
      <c r="AV65" s="88">
        <f t="shared" ref="AV65:AV99" si="26">IF(AF65&gt;$D$19,$C$19*100*(AF65-$D$19-$E$19),0-$C$19*100*$E$19)</f>
        <v>0</v>
      </c>
      <c r="AW65" s="88">
        <f t="shared" ref="AW65:AW99" si="27">IF(AF65&gt;$D$20,$C$20*100*(AF65-$D$20-$E$20),0-$C$20*100*$E$20)</f>
        <v>0</v>
      </c>
      <c r="AX65" s="88">
        <f t="shared" ref="AX65:AX99" si="28">IF(AF65&gt;$D$21,$C$21*100*(AF65-$D$21-$E$21),0-$C$21*100*$E$21)</f>
        <v>0</v>
      </c>
      <c r="AY65" s="88">
        <f t="shared" ref="AY65:AY99" si="29">IF(AF65&gt;$D$22,$C$22*100*(AF65-$D$22-$E$22),0-$C$22*100*$E$22)</f>
        <v>0</v>
      </c>
      <c r="AZ65" s="88">
        <f t="shared" ref="AZ65:AZ99" si="30">IF(AF65&gt;$D$23,$C$23*100*(AF65-$D$23-$E$23),0-$C$23*100*$E$23)</f>
        <v>0</v>
      </c>
      <c r="BB65" s="87">
        <f t="shared" ref="BB65:BB99" si="31">$C$68*AF65+$F$68</f>
        <v>0</v>
      </c>
      <c r="BC65" s="87">
        <f t="shared" ref="BC65:BC99" si="32">$C$69*AF65+$F$69</f>
        <v>0</v>
      </c>
      <c r="BD65" s="87">
        <f t="shared" ref="BD65:BD99" si="33">$C$70*AF65+$F$70</f>
        <v>0</v>
      </c>
      <c r="BE65" s="87">
        <f t="shared" ref="BE65:BE99" si="34">$C$71*AF65+$F$71</f>
        <v>0</v>
      </c>
      <c r="BF65" s="87">
        <f t="shared" ref="BF65:BF99" si="35">$C$72*AF65+$F$72</f>
        <v>0</v>
      </c>
      <c r="BG65" s="87">
        <f t="shared" ref="BG65:BG99" si="36">$C$73*AF65+$F$73</f>
        <v>0</v>
      </c>
      <c r="BH65" s="87"/>
    </row>
    <row r="66" spans="2:60" ht="15.75" customHeight="1">
      <c r="B66" s="89" t="s">
        <v>62</v>
      </c>
      <c r="C66" s="90"/>
      <c r="D66" s="1"/>
      <c r="E66" s="1"/>
      <c r="F66" s="1"/>
      <c r="L66" s="1"/>
      <c r="M66" s="1"/>
      <c r="N66" s="1"/>
      <c r="O66" s="1"/>
      <c r="P66" s="1"/>
      <c r="X66" s="1"/>
      <c r="AB66" s="1"/>
      <c r="AF66" s="88">
        <f t="shared" si="10"/>
        <v>161.40689169212652</v>
      </c>
      <c r="AG66" s="88">
        <f t="shared" si="11"/>
        <v>57000</v>
      </c>
      <c r="AH66" s="88">
        <f t="shared" si="12"/>
        <v>-49500</v>
      </c>
      <c r="AI66" s="88">
        <f t="shared" si="13"/>
        <v>0</v>
      </c>
      <c r="AJ66" s="88">
        <f t="shared" si="14"/>
        <v>0</v>
      </c>
      <c r="AK66" s="88">
        <f t="shared" si="15"/>
        <v>0</v>
      </c>
      <c r="AL66" s="88">
        <f t="shared" si="16"/>
        <v>0</v>
      </c>
      <c r="AM66" s="88">
        <f t="shared" si="17"/>
        <v>0</v>
      </c>
      <c r="AN66" s="88">
        <f t="shared" si="18"/>
        <v>0</v>
      </c>
      <c r="AO66" s="88">
        <f t="shared" si="19"/>
        <v>0</v>
      </c>
      <c r="AP66" s="88">
        <f t="shared" si="20"/>
        <v>0</v>
      </c>
      <c r="AQ66" s="88">
        <f t="shared" si="21"/>
        <v>0</v>
      </c>
      <c r="AR66" s="88">
        <f t="shared" si="22"/>
        <v>0</v>
      </c>
      <c r="AS66" s="88">
        <f t="shared" si="23"/>
        <v>0</v>
      </c>
      <c r="AT66" s="88">
        <f t="shared" si="24"/>
        <v>0</v>
      </c>
      <c r="AU66" s="88">
        <f t="shared" si="25"/>
        <v>0</v>
      </c>
      <c r="AV66" s="88">
        <f t="shared" si="26"/>
        <v>0</v>
      </c>
      <c r="AW66" s="88">
        <f t="shared" si="27"/>
        <v>0</v>
      </c>
      <c r="AX66" s="88">
        <f t="shared" si="28"/>
        <v>0</v>
      </c>
      <c r="AY66" s="88">
        <f t="shared" si="29"/>
        <v>0</v>
      </c>
      <c r="AZ66" s="88">
        <f t="shared" si="30"/>
        <v>0</v>
      </c>
      <c r="BB66" s="87">
        <f t="shared" si="31"/>
        <v>0</v>
      </c>
      <c r="BC66" s="87">
        <f t="shared" si="32"/>
        <v>0</v>
      </c>
      <c r="BD66" s="87">
        <f t="shared" si="33"/>
        <v>0</v>
      </c>
      <c r="BE66" s="87">
        <f t="shared" si="34"/>
        <v>0</v>
      </c>
      <c r="BF66" s="87">
        <f t="shared" si="35"/>
        <v>0</v>
      </c>
      <c r="BG66" s="87">
        <f t="shared" si="36"/>
        <v>0</v>
      </c>
      <c r="BH66" s="87"/>
    </row>
    <row r="67" spans="2:60" ht="15.75" customHeight="1">
      <c r="B67" s="91" t="s">
        <v>6</v>
      </c>
      <c r="C67" s="92" t="s">
        <v>63</v>
      </c>
      <c r="D67" s="92" t="s">
        <v>3</v>
      </c>
      <c r="E67" s="92" t="s">
        <v>15</v>
      </c>
      <c r="F67" s="92" t="s">
        <v>11</v>
      </c>
      <c r="G67" s="93" t="s">
        <v>12</v>
      </c>
      <c r="H67" s="93" t="s">
        <v>13</v>
      </c>
      <c r="I67" s="94" t="s">
        <v>14</v>
      </c>
      <c r="L67" s="1"/>
      <c r="M67" s="1"/>
      <c r="N67" s="1"/>
      <c r="O67" s="1"/>
      <c r="P67" s="1"/>
      <c r="X67" s="1"/>
      <c r="AB67" s="1"/>
      <c r="AF67" s="88">
        <f t="shared" si="10"/>
        <v>164.70090988992501</v>
      </c>
      <c r="AG67" s="88">
        <f t="shared" si="11"/>
        <v>57000</v>
      </c>
      <c r="AH67" s="88">
        <f t="shared" si="12"/>
        <v>-49500</v>
      </c>
      <c r="AI67" s="88">
        <f t="shared" si="13"/>
        <v>0</v>
      </c>
      <c r="AJ67" s="88">
        <f t="shared" si="14"/>
        <v>0</v>
      </c>
      <c r="AK67" s="88">
        <f t="shared" si="15"/>
        <v>0</v>
      </c>
      <c r="AL67" s="88">
        <f t="shared" si="16"/>
        <v>0</v>
      </c>
      <c r="AM67" s="88">
        <f t="shared" si="17"/>
        <v>0</v>
      </c>
      <c r="AN67" s="88">
        <f t="shared" si="18"/>
        <v>0</v>
      </c>
      <c r="AO67" s="88">
        <f t="shared" si="19"/>
        <v>0</v>
      </c>
      <c r="AP67" s="88">
        <f t="shared" si="20"/>
        <v>0</v>
      </c>
      <c r="AQ67" s="88">
        <f t="shared" si="21"/>
        <v>0</v>
      </c>
      <c r="AR67" s="88">
        <f t="shared" si="22"/>
        <v>0</v>
      </c>
      <c r="AS67" s="88">
        <f t="shared" si="23"/>
        <v>0</v>
      </c>
      <c r="AT67" s="88">
        <f t="shared" si="24"/>
        <v>0</v>
      </c>
      <c r="AU67" s="88">
        <f t="shared" si="25"/>
        <v>0</v>
      </c>
      <c r="AV67" s="88">
        <f t="shared" si="26"/>
        <v>0</v>
      </c>
      <c r="AW67" s="88">
        <f t="shared" si="27"/>
        <v>0</v>
      </c>
      <c r="AX67" s="88">
        <f t="shared" si="28"/>
        <v>0</v>
      </c>
      <c r="AY67" s="88">
        <f t="shared" si="29"/>
        <v>0</v>
      </c>
      <c r="AZ67" s="88">
        <f t="shared" si="30"/>
        <v>0</v>
      </c>
      <c r="BB67" s="87">
        <f t="shared" si="31"/>
        <v>0</v>
      </c>
      <c r="BC67" s="87">
        <f t="shared" si="32"/>
        <v>0</v>
      </c>
      <c r="BD67" s="87">
        <f t="shared" si="33"/>
        <v>0</v>
      </c>
      <c r="BE67" s="87">
        <f t="shared" si="34"/>
        <v>0</v>
      </c>
      <c r="BF67" s="87">
        <f t="shared" si="35"/>
        <v>0</v>
      </c>
      <c r="BG67" s="87">
        <f t="shared" si="36"/>
        <v>0</v>
      </c>
      <c r="BH67" s="87"/>
    </row>
    <row r="68" spans="2:60" ht="15.75" customHeight="1">
      <c r="B68" s="95"/>
      <c r="C68" s="32"/>
      <c r="D68" s="32"/>
      <c r="E68" s="96">
        <f>SUBY</f>
        <v>223</v>
      </c>
      <c r="F68" s="28">
        <f t="shared" ref="F68:F85" si="37">-C68*D68</f>
        <v>0</v>
      </c>
      <c r="G68" s="29">
        <f t="shared" ref="G68:G73" si="38">IF(F68*$AA$15&gt;0,-F68*$AA$15,F68*$AA$15)</f>
        <v>0</v>
      </c>
      <c r="H68" s="29">
        <f t="shared" ref="H68:H85" si="39">C68*E68</f>
        <v>0</v>
      </c>
      <c r="I68" s="30">
        <f t="shared" ref="I68:I85" si="40">H68+F68+G68</f>
        <v>0</v>
      </c>
      <c r="L68" s="1"/>
      <c r="M68" s="1"/>
      <c r="N68" s="1"/>
      <c r="O68" s="1"/>
      <c r="P68" s="1"/>
      <c r="X68" s="1"/>
      <c r="AB68" s="1"/>
      <c r="AF68" s="88">
        <f t="shared" si="10"/>
        <v>168.06215294890308</v>
      </c>
      <c r="AG68" s="88">
        <f t="shared" si="11"/>
        <v>57000</v>
      </c>
      <c r="AH68" s="88">
        <f t="shared" si="12"/>
        <v>-49500</v>
      </c>
      <c r="AI68" s="88">
        <f t="shared" si="13"/>
        <v>0</v>
      </c>
      <c r="AJ68" s="88">
        <f t="shared" si="14"/>
        <v>0</v>
      </c>
      <c r="AK68" s="88">
        <f t="shared" si="15"/>
        <v>0</v>
      </c>
      <c r="AL68" s="88">
        <f t="shared" si="16"/>
        <v>0</v>
      </c>
      <c r="AM68" s="88">
        <f t="shared" si="17"/>
        <v>0</v>
      </c>
      <c r="AN68" s="88">
        <f t="shared" si="18"/>
        <v>0</v>
      </c>
      <c r="AO68" s="88">
        <f t="shared" si="19"/>
        <v>0</v>
      </c>
      <c r="AP68" s="88">
        <f t="shared" si="20"/>
        <v>0</v>
      </c>
      <c r="AQ68" s="88">
        <f t="shared" si="21"/>
        <v>0</v>
      </c>
      <c r="AR68" s="88">
        <f t="shared" si="22"/>
        <v>0</v>
      </c>
      <c r="AS68" s="88">
        <f t="shared" si="23"/>
        <v>0</v>
      </c>
      <c r="AT68" s="88">
        <f t="shared" si="24"/>
        <v>0</v>
      </c>
      <c r="AU68" s="88">
        <f t="shared" si="25"/>
        <v>0</v>
      </c>
      <c r="AV68" s="88">
        <f t="shared" si="26"/>
        <v>0</v>
      </c>
      <c r="AW68" s="88">
        <f t="shared" si="27"/>
        <v>0</v>
      </c>
      <c r="AX68" s="88">
        <f t="shared" si="28"/>
        <v>0</v>
      </c>
      <c r="AY68" s="88">
        <f t="shared" si="29"/>
        <v>0</v>
      </c>
      <c r="AZ68" s="88">
        <f t="shared" si="30"/>
        <v>0</v>
      </c>
      <c r="BB68" s="87">
        <f t="shared" si="31"/>
        <v>0</v>
      </c>
      <c r="BC68" s="87">
        <f t="shared" si="32"/>
        <v>0</v>
      </c>
      <c r="BD68" s="87">
        <f t="shared" si="33"/>
        <v>0</v>
      </c>
      <c r="BE68" s="87">
        <f t="shared" si="34"/>
        <v>0</v>
      </c>
      <c r="BF68" s="87">
        <f t="shared" si="35"/>
        <v>0</v>
      </c>
      <c r="BG68" s="87">
        <f t="shared" si="36"/>
        <v>0</v>
      </c>
      <c r="BH68" s="87"/>
    </row>
    <row r="69" spans="2:60" ht="15.75" customHeight="1">
      <c r="B69" s="95"/>
      <c r="C69" s="32"/>
      <c r="D69" s="32"/>
      <c r="E69" s="96">
        <f>SUBY</f>
        <v>223</v>
      </c>
      <c r="F69" s="28">
        <f t="shared" si="37"/>
        <v>0</v>
      </c>
      <c r="G69" s="29">
        <f t="shared" si="38"/>
        <v>0</v>
      </c>
      <c r="H69" s="29">
        <f t="shared" si="39"/>
        <v>0</v>
      </c>
      <c r="I69" s="30">
        <f t="shared" si="40"/>
        <v>0</v>
      </c>
      <c r="L69" s="1"/>
      <c r="M69" s="1"/>
      <c r="N69" s="1"/>
      <c r="O69" s="1"/>
      <c r="P69" s="1"/>
      <c r="X69" s="1"/>
      <c r="AB69" s="1"/>
      <c r="AF69" s="88">
        <f t="shared" si="10"/>
        <v>171.49199280500315</v>
      </c>
      <c r="AG69" s="88">
        <f t="shared" si="11"/>
        <v>57000</v>
      </c>
      <c r="AH69" s="88">
        <f t="shared" si="12"/>
        <v>-49500</v>
      </c>
      <c r="AI69" s="88">
        <f t="shared" si="13"/>
        <v>0</v>
      </c>
      <c r="AJ69" s="88">
        <f t="shared" si="14"/>
        <v>0</v>
      </c>
      <c r="AK69" s="88">
        <f t="shared" si="15"/>
        <v>0</v>
      </c>
      <c r="AL69" s="88">
        <f t="shared" si="16"/>
        <v>0</v>
      </c>
      <c r="AM69" s="88">
        <f t="shared" si="17"/>
        <v>0</v>
      </c>
      <c r="AN69" s="88">
        <f t="shared" si="18"/>
        <v>0</v>
      </c>
      <c r="AO69" s="88">
        <f t="shared" si="19"/>
        <v>0</v>
      </c>
      <c r="AP69" s="88">
        <f t="shared" si="20"/>
        <v>0</v>
      </c>
      <c r="AQ69" s="88">
        <f t="shared" si="21"/>
        <v>0</v>
      </c>
      <c r="AR69" s="88">
        <f t="shared" si="22"/>
        <v>0</v>
      </c>
      <c r="AS69" s="88">
        <f t="shared" si="23"/>
        <v>0</v>
      </c>
      <c r="AT69" s="88">
        <f t="shared" si="24"/>
        <v>0</v>
      </c>
      <c r="AU69" s="88">
        <f t="shared" si="25"/>
        <v>0</v>
      </c>
      <c r="AV69" s="88">
        <f t="shared" si="26"/>
        <v>0</v>
      </c>
      <c r="AW69" s="88">
        <f t="shared" si="27"/>
        <v>0</v>
      </c>
      <c r="AX69" s="88">
        <f t="shared" si="28"/>
        <v>0</v>
      </c>
      <c r="AY69" s="88">
        <f t="shared" si="29"/>
        <v>0</v>
      </c>
      <c r="AZ69" s="88">
        <f t="shared" si="30"/>
        <v>0</v>
      </c>
      <c r="BB69" s="87">
        <f t="shared" si="31"/>
        <v>0</v>
      </c>
      <c r="BC69" s="87">
        <f t="shared" si="32"/>
        <v>0</v>
      </c>
      <c r="BD69" s="87">
        <f t="shared" si="33"/>
        <v>0</v>
      </c>
      <c r="BE69" s="87">
        <f t="shared" si="34"/>
        <v>0</v>
      </c>
      <c r="BF69" s="87">
        <f t="shared" si="35"/>
        <v>0</v>
      </c>
      <c r="BG69" s="87">
        <f t="shared" si="36"/>
        <v>0</v>
      </c>
      <c r="BH69" s="87"/>
    </row>
    <row r="70" spans="2:60" ht="15.75" customHeight="1">
      <c r="B70" s="95"/>
      <c r="C70" s="32"/>
      <c r="D70" s="32"/>
      <c r="E70" s="96">
        <f>SUBY</f>
        <v>223</v>
      </c>
      <c r="F70" s="28">
        <f t="shared" si="37"/>
        <v>0</v>
      </c>
      <c r="G70" s="29">
        <f t="shared" si="38"/>
        <v>0</v>
      </c>
      <c r="H70" s="29">
        <f t="shared" si="39"/>
        <v>0</v>
      </c>
      <c r="I70" s="30">
        <f t="shared" si="40"/>
        <v>0</v>
      </c>
      <c r="L70" s="1"/>
      <c r="M70" s="1"/>
      <c r="N70" s="1"/>
      <c r="O70" s="1"/>
      <c r="P70" s="1"/>
      <c r="X70" s="1"/>
      <c r="AB70" s="1"/>
      <c r="AF70" s="88">
        <f t="shared" si="10"/>
        <v>174.99182939286035</v>
      </c>
      <c r="AG70" s="88">
        <f t="shared" si="11"/>
        <v>57000</v>
      </c>
      <c r="AH70" s="88">
        <f t="shared" si="12"/>
        <v>-49500</v>
      </c>
      <c r="AI70" s="88">
        <f t="shared" si="13"/>
        <v>0</v>
      </c>
      <c r="AJ70" s="88">
        <f t="shared" si="14"/>
        <v>0</v>
      </c>
      <c r="AK70" s="88">
        <f t="shared" si="15"/>
        <v>0</v>
      </c>
      <c r="AL70" s="88">
        <f t="shared" si="16"/>
        <v>0</v>
      </c>
      <c r="AM70" s="88">
        <f t="shared" si="17"/>
        <v>0</v>
      </c>
      <c r="AN70" s="88">
        <f t="shared" si="18"/>
        <v>0</v>
      </c>
      <c r="AO70" s="88">
        <f t="shared" si="19"/>
        <v>0</v>
      </c>
      <c r="AP70" s="88">
        <f t="shared" si="20"/>
        <v>0</v>
      </c>
      <c r="AQ70" s="88">
        <f t="shared" si="21"/>
        <v>0</v>
      </c>
      <c r="AR70" s="88">
        <f t="shared" si="22"/>
        <v>0</v>
      </c>
      <c r="AS70" s="88">
        <f t="shared" si="23"/>
        <v>0</v>
      </c>
      <c r="AT70" s="88">
        <f t="shared" si="24"/>
        <v>0</v>
      </c>
      <c r="AU70" s="88">
        <f t="shared" si="25"/>
        <v>0</v>
      </c>
      <c r="AV70" s="88">
        <f t="shared" si="26"/>
        <v>0</v>
      </c>
      <c r="AW70" s="88">
        <f t="shared" si="27"/>
        <v>0</v>
      </c>
      <c r="AX70" s="88">
        <f t="shared" si="28"/>
        <v>0</v>
      </c>
      <c r="AY70" s="88">
        <f t="shared" si="29"/>
        <v>0</v>
      </c>
      <c r="AZ70" s="88">
        <f t="shared" si="30"/>
        <v>0</v>
      </c>
      <c r="BB70" s="87">
        <f t="shared" si="31"/>
        <v>0</v>
      </c>
      <c r="BC70" s="87">
        <f t="shared" si="32"/>
        <v>0</v>
      </c>
      <c r="BD70" s="87">
        <f t="shared" si="33"/>
        <v>0</v>
      </c>
      <c r="BE70" s="87">
        <f t="shared" si="34"/>
        <v>0</v>
      </c>
      <c r="BF70" s="87">
        <f t="shared" si="35"/>
        <v>0</v>
      </c>
      <c r="BG70" s="87">
        <f t="shared" si="36"/>
        <v>0</v>
      </c>
      <c r="BH70" s="87"/>
    </row>
    <row r="71" spans="2:60" ht="15.75" customHeight="1">
      <c r="B71" s="95"/>
      <c r="C71" s="32"/>
      <c r="D71" s="32"/>
      <c r="E71" s="96">
        <f>SUBY</f>
        <v>223</v>
      </c>
      <c r="F71" s="28">
        <f t="shared" si="37"/>
        <v>0</v>
      </c>
      <c r="G71" s="29">
        <f t="shared" si="38"/>
        <v>0</v>
      </c>
      <c r="H71" s="29">
        <f t="shared" si="39"/>
        <v>0</v>
      </c>
      <c r="I71" s="30">
        <f t="shared" si="40"/>
        <v>0</v>
      </c>
      <c r="L71" s="1"/>
      <c r="M71" s="1"/>
      <c r="N71" s="1"/>
      <c r="O71" s="1"/>
      <c r="P71" s="1"/>
      <c r="X71" s="1"/>
      <c r="AB71" s="1"/>
      <c r="AF71" s="88">
        <f t="shared" si="10"/>
        <v>178.56309121720446</v>
      </c>
      <c r="AG71" s="88">
        <f t="shared" si="11"/>
        <v>57000</v>
      </c>
      <c r="AH71" s="88">
        <f t="shared" si="12"/>
        <v>-49500</v>
      </c>
      <c r="AI71" s="88">
        <f t="shared" si="13"/>
        <v>0</v>
      </c>
      <c r="AJ71" s="88">
        <f t="shared" si="14"/>
        <v>0</v>
      </c>
      <c r="AK71" s="88">
        <f t="shared" si="15"/>
        <v>0</v>
      </c>
      <c r="AL71" s="88">
        <f t="shared" si="16"/>
        <v>0</v>
      </c>
      <c r="AM71" s="88">
        <f t="shared" si="17"/>
        <v>0</v>
      </c>
      <c r="AN71" s="88">
        <f t="shared" si="18"/>
        <v>0</v>
      </c>
      <c r="AO71" s="88">
        <f t="shared" si="19"/>
        <v>0</v>
      </c>
      <c r="AP71" s="88">
        <f t="shared" si="20"/>
        <v>0</v>
      </c>
      <c r="AQ71" s="88">
        <f t="shared" si="21"/>
        <v>0</v>
      </c>
      <c r="AR71" s="88">
        <f t="shared" si="22"/>
        <v>0</v>
      </c>
      <c r="AS71" s="88">
        <f t="shared" si="23"/>
        <v>0</v>
      </c>
      <c r="AT71" s="88">
        <f t="shared" si="24"/>
        <v>0</v>
      </c>
      <c r="AU71" s="88">
        <f t="shared" si="25"/>
        <v>0</v>
      </c>
      <c r="AV71" s="88">
        <f t="shared" si="26"/>
        <v>0</v>
      </c>
      <c r="AW71" s="88">
        <f t="shared" si="27"/>
        <v>0</v>
      </c>
      <c r="AX71" s="88">
        <f t="shared" si="28"/>
        <v>0</v>
      </c>
      <c r="AY71" s="88">
        <f t="shared" si="29"/>
        <v>0</v>
      </c>
      <c r="AZ71" s="88">
        <f t="shared" si="30"/>
        <v>0</v>
      </c>
      <c r="BB71" s="87">
        <f t="shared" si="31"/>
        <v>0</v>
      </c>
      <c r="BC71" s="87">
        <f t="shared" si="32"/>
        <v>0</v>
      </c>
      <c r="BD71" s="87">
        <f t="shared" si="33"/>
        <v>0</v>
      </c>
      <c r="BE71" s="87">
        <f t="shared" si="34"/>
        <v>0</v>
      </c>
      <c r="BF71" s="87">
        <f t="shared" si="35"/>
        <v>0</v>
      </c>
      <c r="BG71" s="87">
        <f t="shared" si="36"/>
        <v>0</v>
      </c>
      <c r="BH71" s="87"/>
    </row>
    <row r="72" spans="2:60" ht="15.75" customHeight="1">
      <c r="B72" s="95"/>
      <c r="C72" s="32"/>
      <c r="D72" s="32"/>
      <c r="E72" s="96">
        <f>SUBY</f>
        <v>223</v>
      </c>
      <c r="F72" s="28">
        <f t="shared" si="37"/>
        <v>0</v>
      </c>
      <c r="G72" s="29">
        <f t="shared" si="38"/>
        <v>0</v>
      </c>
      <c r="H72" s="29">
        <f t="shared" si="39"/>
        <v>0</v>
      </c>
      <c r="I72" s="30">
        <f t="shared" si="40"/>
        <v>0</v>
      </c>
      <c r="L72" s="1"/>
      <c r="M72" s="1"/>
      <c r="N72" s="1"/>
      <c r="O72" s="1"/>
      <c r="P72" s="1"/>
      <c r="X72" s="1"/>
      <c r="AB72" s="1"/>
      <c r="AF72" s="88">
        <f t="shared" si="10"/>
        <v>182.20723593592291</v>
      </c>
      <c r="AG72" s="88">
        <f t="shared" si="11"/>
        <v>57000</v>
      </c>
      <c r="AH72" s="88">
        <f t="shared" si="12"/>
        <v>-49500</v>
      </c>
      <c r="AI72" s="88">
        <f t="shared" si="13"/>
        <v>0</v>
      </c>
      <c r="AJ72" s="88">
        <f t="shared" si="14"/>
        <v>0</v>
      </c>
      <c r="AK72" s="88">
        <f t="shared" si="15"/>
        <v>0</v>
      </c>
      <c r="AL72" s="88">
        <f t="shared" si="16"/>
        <v>0</v>
      </c>
      <c r="AM72" s="88">
        <f t="shared" si="17"/>
        <v>0</v>
      </c>
      <c r="AN72" s="88">
        <f t="shared" si="18"/>
        <v>0</v>
      </c>
      <c r="AO72" s="88">
        <f t="shared" si="19"/>
        <v>0</v>
      </c>
      <c r="AP72" s="88">
        <f t="shared" si="20"/>
        <v>0</v>
      </c>
      <c r="AQ72" s="88">
        <f t="shared" si="21"/>
        <v>0</v>
      </c>
      <c r="AR72" s="88">
        <f t="shared" si="22"/>
        <v>0</v>
      </c>
      <c r="AS72" s="88">
        <f t="shared" si="23"/>
        <v>0</v>
      </c>
      <c r="AT72" s="88">
        <f t="shared" si="24"/>
        <v>0</v>
      </c>
      <c r="AU72" s="88">
        <f t="shared" si="25"/>
        <v>0</v>
      </c>
      <c r="AV72" s="88">
        <f t="shared" si="26"/>
        <v>0</v>
      </c>
      <c r="AW72" s="88">
        <f t="shared" si="27"/>
        <v>0</v>
      </c>
      <c r="AX72" s="88">
        <f t="shared" si="28"/>
        <v>0</v>
      </c>
      <c r="AY72" s="88">
        <f t="shared" si="29"/>
        <v>0</v>
      </c>
      <c r="AZ72" s="88">
        <f t="shared" si="30"/>
        <v>0</v>
      </c>
      <c r="BB72" s="87">
        <f t="shared" si="31"/>
        <v>0</v>
      </c>
      <c r="BC72" s="87">
        <f t="shared" si="32"/>
        <v>0</v>
      </c>
      <c r="BD72" s="87">
        <f t="shared" si="33"/>
        <v>0</v>
      </c>
      <c r="BE72" s="87">
        <f t="shared" si="34"/>
        <v>0</v>
      </c>
      <c r="BF72" s="87">
        <f t="shared" si="35"/>
        <v>0</v>
      </c>
      <c r="BG72" s="87">
        <f t="shared" si="36"/>
        <v>0</v>
      </c>
      <c r="BH72" s="87"/>
    </row>
    <row r="73" spans="2:60" ht="15.75" customHeight="1">
      <c r="B73" s="97"/>
      <c r="C73" s="64"/>
      <c r="D73" s="64"/>
      <c r="E73" s="98">
        <f>SUBY</f>
        <v>223</v>
      </c>
      <c r="F73" s="66">
        <f t="shared" si="37"/>
        <v>0</v>
      </c>
      <c r="G73" s="67">
        <f t="shared" si="38"/>
        <v>0</v>
      </c>
      <c r="H73" s="67">
        <f t="shared" si="39"/>
        <v>0</v>
      </c>
      <c r="I73" s="68">
        <f t="shared" si="40"/>
        <v>0</v>
      </c>
      <c r="L73" s="1"/>
      <c r="M73" s="1"/>
      <c r="N73" s="1"/>
      <c r="O73" s="1"/>
      <c r="P73" s="1"/>
      <c r="X73" s="1"/>
      <c r="AB73" s="1"/>
      <c r="AF73" s="88">
        <f t="shared" si="10"/>
        <v>185.92575095502337</v>
      </c>
      <c r="AG73" s="88">
        <f t="shared" si="11"/>
        <v>57000</v>
      </c>
      <c r="AH73" s="88">
        <f t="shared" si="12"/>
        <v>-49500</v>
      </c>
      <c r="AI73" s="88">
        <f t="shared" si="13"/>
        <v>0</v>
      </c>
      <c r="AJ73" s="88">
        <f t="shared" si="14"/>
        <v>0</v>
      </c>
      <c r="AK73" s="88">
        <f t="shared" si="15"/>
        <v>0</v>
      </c>
      <c r="AL73" s="88">
        <f t="shared" si="16"/>
        <v>0</v>
      </c>
      <c r="AM73" s="88">
        <f t="shared" si="17"/>
        <v>0</v>
      </c>
      <c r="AN73" s="88">
        <f t="shared" si="18"/>
        <v>0</v>
      </c>
      <c r="AO73" s="88">
        <f t="shared" si="19"/>
        <v>0</v>
      </c>
      <c r="AP73" s="88">
        <f t="shared" si="20"/>
        <v>0</v>
      </c>
      <c r="AQ73" s="88">
        <f t="shared" si="21"/>
        <v>0</v>
      </c>
      <c r="AR73" s="88">
        <f t="shared" si="22"/>
        <v>0</v>
      </c>
      <c r="AS73" s="88">
        <f t="shared" si="23"/>
        <v>0</v>
      </c>
      <c r="AT73" s="88">
        <f t="shared" si="24"/>
        <v>0</v>
      </c>
      <c r="AU73" s="88">
        <f t="shared" si="25"/>
        <v>0</v>
      </c>
      <c r="AV73" s="88">
        <f t="shared" si="26"/>
        <v>0</v>
      </c>
      <c r="AW73" s="88">
        <f t="shared" si="27"/>
        <v>0</v>
      </c>
      <c r="AX73" s="88">
        <f t="shared" si="28"/>
        <v>0</v>
      </c>
      <c r="AY73" s="88">
        <f t="shared" si="29"/>
        <v>0</v>
      </c>
      <c r="AZ73" s="88">
        <f t="shared" si="30"/>
        <v>0</v>
      </c>
      <c r="BB73" s="87">
        <f t="shared" si="31"/>
        <v>0</v>
      </c>
      <c r="BC73" s="87">
        <f t="shared" si="32"/>
        <v>0</v>
      </c>
      <c r="BD73" s="87">
        <f t="shared" si="33"/>
        <v>0</v>
      </c>
      <c r="BE73" s="87">
        <f t="shared" si="34"/>
        <v>0</v>
      </c>
      <c r="BF73" s="87">
        <f t="shared" si="35"/>
        <v>0</v>
      </c>
      <c r="BG73" s="87">
        <f t="shared" si="36"/>
        <v>0</v>
      </c>
      <c r="BH73" s="87"/>
    </row>
    <row r="74" spans="2:60" ht="15.75" customHeight="1">
      <c r="B74" s="95"/>
      <c r="C74" s="32"/>
      <c r="D74" s="32"/>
      <c r="E74" s="96">
        <f>SUBY2</f>
        <v>223</v>
      </c>
      <c r="F74" s="28">
        <f t="shared" si="37"/>
        <v>0</v>
      </c>
      <c r="G74" s="28">
        <f>IF(F74*'NO TOCAR'!$H$15&gt;0,-F74*'NO TOCAR'!$H$15,F74*'NO TOCAR'!$H$15)</f>
        <v>0</v>
      </c>
      <c r="H74" s="28">
        <f t="shared" si="39"/>
        <v>0</v>
      </c>
      <c r="I74" s="30">
        <f t="shared" si="40"/>
        <v>0</v>
      </c>
      <c r="L74" s="1"/>
      <c r="M74" s="1"/>
      <c r="N74" s="1"/>
      <c r="O74" s="1"/>
      <c r="P74" s="1"/>
      <c r="X74" s="1"/>
      <c r="AB74" s="1"/>
      <c r="AF74" s="88">
        <f t="shared" si="10"/>
        <v>189.72015403573815</v>
      </c>
      <c r="AG74" s="88">
        <f t="shared" si="11"/>
        <v>57000</v>
      </c>
      <c r="AH74" s="88">
        <f t="shared" si="12"/>
        <v>-49500</v>
      </c>
      <c r="AI74" s="88">
        <f t="shared" si="13"/>
        <v>0</v>
      </c>
      <c r="AJ74" s="88">
        <f t="shared" si="14"/>
        <v>0</v>
      </c>
      <c r="AK74" s="88">
        <f t="shared" si="15"/>
        <v>0</v>
      </c>
      <c r="AL74" s="88">
        <f t="shared" si="16"/>
        <v>0</v>
      </c>
      <c r="AM74" s="88">
        <f t="shared" si="17"/>
        <v>0</v>
      </c>
      <c r="AN74" s="88">
        <f t="shared" si="18"/>
        <v>0</v>
      </c>
      <c r="AO74" s="88">
        <f t="shared" si="19"/>
        <v>0</v>
      </c>
      <c r="AP74" s="88">
        <f t="shared" si="20"/>
        <v>0</v>
      </c>
      <c r="AQ74" s="88">
        <f t="shared" si="21"/>
        <v>0</v>
      </c>
      <c r="AR74" s="88">
        <f t="shared" si="22"/>
        <v>0</v>
      </c>
      <c r="AS74" s="88">
        <f t="shared" si="23"/>
        <v>0</v>
      </c>
      <c r="AT74" s="88">
        <f t="shared" si="24"/>
        <v>0</v>
      </c>
      <c r="AU74" s="88">
        <f t="shared" si="25"/>
        <v>0</v>
      </c>
      <c r="AV74" s="88">
        <f t="shared" si="26"/>
        <v>0</v>
      </c>
      <c r="AW74" s="88">
        <f t="shared" si="27"/>
        <v>0</v>
      </c>
      <c r="AX74" s="88">
        <f t="shared" si="28"/>
        <v>0</v>
      </c>
      <c r="AY74" s="88">
        <f t="shared" si="29"/>
        <v>0</v>
      </c>
      <c r="AZ74" s="88">
        <f t="shared" si="30"/>
        <v>0</v>
      </c>
      <c r="BB74" s="87">
        <f t="shared" si="31"/>
        <v>0</v>
      </c>
      <c r="BC74" s="87">
        <f t="shared" si="32"/>
        <v>0</v>
      </c>
      <c r="BD74" s="87">
        <f t="shared" si="33"/>
        <v>0</v>
      </c>
      <c r="BE74" s="87">
        <f t="shared" si="34"/>
        <v>0</v>
      </c>
      <c r="BF74" s="87">
        <f t="shared" si="35"/>
        <v>0</v>
      </c>
      <c r="BG74" s="87">
        <f t="shared" si="36"/>
        <v>0</v>
      </c>
      <c r="BH74" s="87"/>
    </row>
    <row r="75" spans="2:60" ht="15.75" customHeight="1">
      <c r="B75" s="95"/>
      <c r="C75" s="32"/>
      <c r="D75" s="32"/>
      <c r="E75" s="96">
        <f>SUBY2</f>
        <v>223</v>
      </c>
      <c r="F75" s="28">
        <f t="shared" si="37"/>
        <v>0</v>
      </c>
      <c r="G75" s="28">
        <f>IF(F75*'NO TOCAR'!$H$15&gt;0,-F75*'NO TOCAR'!$H$15,F75*'NO TOCAR'!$H$15)</f>
        <v>0</v>
      </c>
      <c r="H75" s="28">
        <f t="shared" si="39"/>
        <v>0</v>
      </c>
      <c r="I75" s="30">
        <f t="shared" si="40"/>
        <v>0</v>
      </c>
      <c r="L75" s="1"/>
      <c r="M75" s="1"/>
      <c r="N75" s="1"/>
      <c r="O75" s="1"/>
      <c r="P75" s="1"/>
      <c r="X75" s="1"/>
      <c r="AB75" s="1"/>
      <c r="AF75" s="88">
        <f t="shared" si="10"/>
        <v>193.59199391401853</v>
      </c>
      <c r="AG75" s="88">
        <f t="shared" si="11"/>
        <v>57000</v>
      </c>
      <c r="AH75" s="88">
        <f t="shared" si="12"/>
        <v>-49500</v>
      </c>
      <c r="AI75" s="88">
        <f t="shared" si="13"/>
        <v>0</v>
      </c>
      <c r="AJ75" s="88">
        <f t="shared" si="14"/>
        <v>0</v>
      </c>
      <c r="AK75" s="88">
        <f t="shared" si="15"/>
        <v>0</v>
      </c>
      <c r="AL75" s="88">
        <f t="shared" si="16"/>
        <v>0</v>
      </c>
      <c r="AM75" s="88">
        <f t="shared" si="17"/>
        <v>0</v>
      </c>
      <c r="AN75" s="88">
        <f t="shared" si="18"/>
        <v>0</v>
      </c>
      <c r="AO75" s="88">
        <f t="shared" si="19"/>
        <v>0</v>
      </c>
      <c r="AP75" s="88">
        <f t="shared" si="20"/>
        <v>0</v>
      </c>
      <c r="AQ75" s="88">
        <f t="shared" si="21"/>
        <v>0</v>
      </c>
      <c r="AR75" s="88">
        <f t="shared" si="22"/>
        <v>0</v>
      </c>
      <c r="AS75" s="88">
        <f t="shared" si="23"/>
        <v>0</v>
      </c>
      <c r="AT75" s="88">
        <f t="shared" si="24"/>
        <v>0</v>
      </c>
      <c r="AU75" s="88">
        <f t="shared" si="25"/>
        <v>0</v>
      </c>
      <c r="AV75" s="88">
        <f t="shared" si="26"/>
        <v>0</v>
      </c>
      <c r="AW75" s="88">
        <f t="shared" si="27"/>
        <v>0</v>
      </c>
      <c r="AX75" s="88">
        <f t="shared" si="28"/>
        <v>0</v>
      </c>
      <c r="AY75" s="88">
        <f t="shared" si="29"/>
        <v>0</v>
      </c>
      <c r="AZ75" s="88">
        <f t="shared" si="30"/>
        <v>0</v>
      </c>
      <c r="BB75" s="87">
        <f t="shared" si="31"/>
        <v>0</v>
      </c>
      <c r="BC75" s="87">
        <f t="shared" si="32"/>
        <v>0</v>
      </c>
      <c r="BD75" s="87">
        <f t="shared" si="33"/>
        <v>0</v>
      </c>
      <c r="BE75" s="87">
        <f t="shared" si="34"/>
        <v>0</v>
      </c>
      <c r="BF75" s="87">
        <f t="shared" si="35"/>
        <v>0</v>
      </c>
      <c r="BG75" s="87">
        <f t="shared" si="36"/>
        <v>0</v>
      </c>
      <c r="BH75" s="87"/>
    </row>
    <row r="76" spans="2:60" ht="15.75" customHeight="1">
      <c r="B76" s="95"/>
      <c r="C76" s="32"/>
      <c r="D76" s="32"/>
      <c r="E76" s="96">
        <f>SUBY2</f>
        <v>223</v>
      </c>
      <c r="F76" s="28">
        <f t="shared" si="37"/>
        <v>0</v>
      </c>
      <c r="G76" s="28">
        <f>IF(F76*'NO TOCAR'!$H$15&gt;0,-F76*'NO TOCAR'!$H$15,F76*'NO TOCAR'!$H$15)</f>
        <v>0</v>
      </c>
      <c r="H76" s="28">
        <f t="shared" si="39"/>
        <v>0</v>
      </c>
      <c r="I76" s="30">
        <f t="shared" si="40"/>
        <v>0</v>
      </c>
      <c r="L76" s="1"/>
      <c r="M76" s="1"/>
      <c r="N76" s="1"/>
      <c r="O76" s="1"/>
      <c r="P76" s="1"/>
      <c r="X76" s="1"/>
      <c r="AB76" s="87"/>
      <c r="AF76" s="88">
        <f t="shared" si="10"/>
        <v>197.54285093267197</v>
      </c>
      <c r="AG76" s="88">
        <f t="shared" si="11"/>
        <v>57000</v>
      </c>
      <c r="AH76" s="88">
        <f t="shared" si="12"/>
        <v>-49500</v>
      </c>
      <c r="AI76" s="88">
        <f t="shared" si="13"/>
        <v>0</v>
      </c>
      <c r="AJ76" s="88">
        <f t="shared" si="14"/>
        <v>0</v>
      </c>
      <c r="AK76" s="88">
        <f t="shared" si="15"/>
        <v>0</v>
      </c>
      <c r="AL76" s="88">
        <f t="shared" si="16"/>
        <v>0</v>
      </c>
      <c r="AM76" s="88">
        <f t="shared" si="17"/>
        <v>0</v>
      </c>
      <c r="AN76" s="88">
        <f t="shared" si="18"/>
        <v>0</v>
      </c>
      <c r="AO76" s="88">
        <f t="shared" si="19"/>
        <v>0</v>
      </c>
      <c r="AP76" s="88">
        <f t="shared" si="20"/>
        <v>0</v>
      </c>
      <c r="AQ76" s="88">
        <f t="shared" si="21"/>
        <v>0</v>
      </c>
      <c r="AR76" s="88">
        <f t="shared" si="22"/>
        <v>0</v>
      </c>
      <c r="AS76" s="88">
        <f t="shared" si="23"/>
        <v>0</v>
      </c>
      <c r="AT76" s="88">
        <f t="shared" si="24"/>
        <v>0</v>
      </c>
      <c r="AU76" s="88">
        <f t="shared" si="25"/>
        <v>0</v>
      </c>
      <c r="AV76" s="88">
        <f t="shared" si="26"/>
        <v>0</v>
      </c>
      <c r="AW76" s="88">
        <f t="shared" si="27"/>
        <v>0</v>
      </c>
      <c r="AX76" s="88">
        <f t="shared" si="28"/>
        <v>0</v>
      </c>
      <c r="AY76" s="88">
        <f t="shared" si="29"/>
        <v>0</v>
      </c>
      <c r="AZ76" s="88">
        <f t="shared" si="30"/>
        <v>0</v>
      </c>
      <c r="BB76" s="87">
        <f t="shared" si="31"/>
        <v>0</v>
      </c>
      <c r="BC76" s="87">
        <f t="shared" si="32"/>
        <v>0</v>
      </c>
      <c r="BD76" s="87">
        <f t="shared" si="33"/>
        <v>0</v>
      </c>
      <c r="BE76" s="87">
        <f t="shared" si="34"/>
        <v>0</v>
      </c>
      <c r="BF76" s="87">
        <f t="shared" si="35"/>
        <v>0</v>
      </c>
      <c r="BG76" s="87">
        <f t="shared" si="36"/>
        <v>0</v>
      </c>
      <c r="BH76" s="87"/>
    </row>
    <row r="77" spans="2:60" ht="15.75" customHeight="1">
      <c r="B77" s="95"/>
      <c r="C77" s="32"/>
      <c r="D77" s="32"/>
      <c r="E77" s="96">
        <f>SUBY2</f>
        <v>223</v>
      </c>
      <c r="F77" s="28">
        <f t="shared" si="37"/>
        <v>0</v>
      </c>
      <c r="G77" s="28">
        <f>IF(F77*'NO TOCAR'!$H$15&gt;0,-F77*'NO TOCAR'!$H$15,F77*'NO TOCAR'!$H$15)</f>
        <v>0</v>
      </c>
      <c r="H77" s="28">
        <f t="shared" si="39"/>
        <v>0</v>
      </c>
      <c r="I77" s="30">
        <f t="shared" si="40"/>
        <v>0</v>
      </c>
      <c r="L77" s="1"/>
      <c r="M77" s="1"/>
      <c r="N77" s="1"/>
      <c r="O77" s="1"/>
      <c r="P77" s="1"/>
      <c r="X77" s="1"/>
      <c r="AB77" s="1"/>
      <c r="AF77" s="88">
        <f t="shared" si="10"/>
        <v>201.57433768639996</v>
      </c>
      <c r="AG77" s="88">
        <f t="shared" si="11"/>
        <v>57000</v>
      </c>
      <c r="AH77" s="88">
        <f t="shared" si="12"/>
        <v>-49500</v>
      </c>
      <c r="AI77" s="88">
        <f t="shared" si="13"/>
        <v>0</v>
      </c>
      <c r="AJ77" s="88">
        <f t="shared" si="14"/>
        <v>0</v>
      </c>
      <c r="AK77" s="88">
        <f t="shared" si="15"/>
        <v>0</v>
      </c>
      <c r="AL77" s="88">
        <f t="shared" si="16"/>
        <v>0</v>
      </c>
      <c r="AM77" s="88">
        <f t="shared" si="17"/>
        <v>0</v>
      </c>
      <c r="AN77" s="88">
        <f t="shared" si="18"/>
        <v>0</v>
      </c>
      <c r="AO77" s="88">
        <f t="shared" si="19"/>
        <v>0</v>
      </c>
      <c r="AP77" s="88">
        <f t="shared" si="20"/>
        <v>0</v>
      </c>
      <c r="AQ77" s="88">
        <f t="shared" si="21"/>
        <v>0</v>
      </c>
      <c r="AR77" s="88">
        <f t="shared" si="22"/>
        <v>0</v>
      </c>
      <c r="AS77" s="88">
        <f t="shared" si="23"/>
        <v>0</v>
      </c>
      <c r="AT77" s="88">
        <f t="shared" si="24"/>
        <v>0</v>
      </c>
      <c r="AU77" s="88">
        <f t="shared" si="25"/>
        <v>0</v>
      </c>
      <c r="AV77" s="88">
        <f t="shared" si="26"/>
        <v>0</v>
      </c>
      <c r="AW77" s="88">
        <f t="shared" si="27"/>
        <v>0</v>
      </c>
      <c r="AX77" s="88">
        <f t="shared" si="28"/>
        <v>0</v>
      </c>
      <c r="AY77" s="88">
        <f t="shared" si="29"/>
        <v>0</v>
      </c>
      <c r="AZ77" s="88">
        <f t="shared" si="30"/>
        <v>0</v>
      </c>
      <c r="BB77" s="87">
        <f t="shared" si="31"/>
        <v>0</v>
      </c>
      <c r="BC77" s="87">
        <f t="shared" si="32"/>
        <v>0</v>
      </c>
      <c r="BD77" s="87">
        <f t="shared" si="33"/>
        <v>0</v>
      </c>
      <c r="BE77" s="87">
        <f t="shared" si="34"/>
        <v>0</v>
      </c>
      <c r="BF77" s="87">
        <f t="shared" si="35"/>
        <v>0</v>
      </c>
      <c r="BG77" s="87">
        <f t="shared" si="36"/>
        <v>0</v>
      </c>
      <c r="BH77" s="87"/>
    </row>
    <row r="78" spans="2:60" ht="15.75" customHeight="1">
      <c r="B78" s="95"/>
      <c r="C78" s="32"/>
      <c r="D78" s="32"/>
      <c r="E78" s="96">
        <f>SUBY2</f>
        <v>223</v>
      </c>
      <c r="F78" s="28">
        <f t="shared" si="37"/>
        <v>0</v>
      </c>
      <c r="G78" s="28">
        <f>IF(F78*'NO TOCAR'!$H$15&gt;0,-F78*'NO TOCAR'!$H$15,F78*'NO TOCAR'!$H$15)</f>
        <v>0</v>
      </c>
      <c r="H78" s="28">
        <f t="shared" si="39"/>
        <v>0</v>
      </c>
      <c r="I78" s="30">
        <f t="shared" si="40"/>
        <v>0</v>
      </c>
      <c r="L78" s="1"/>
      <c r="M78" s="1"/>
      <c r="N78" s="1"/>
      <c r="O78" s="1"/>
      <c r="P78" s="1"/>
      <c r="X78" s="1"/>
      <c r="AB78" s="1"/>
      <c r="AF78" s="88">
        <f t="shared" si="10"/>
        <v>205.68809967999997</v>
      </c>
      <c r="AG78" s="88">
        <f t="shared" si="11"/>
        <v>57000</v>
      </c>
      <c r="AH78" s="88">
        <f t="shared" si="12"/>
        <v>-49500</v>
      </c>
      <c r="AI78" s="88">
        <f t="shared" si="13"/>
        <v>0</v>
      </c>
      <c r="AJ78" s="88">
        <f t="shared" si="14"/>
        <v>0</v>
      </c>
      <c r="AK78" s="88">
        <f t="shared" si="15"/>
        <v>0</v>
      </c>
      <c r="AL78" s="88">
        <f t="shared" si="16"/>
        <v>0</v>
      </c>
      <c r="AM78" s="88">
        <f t="shared" si="17"/>
        <v>0</v>
      </c>
      <c r="AN78" s="88">
        <f t="shared" si="18"/>
        <v>0</v>
      </c>
      <c r="AO78" s="88">
        <f t="shared" si="19"/>
        <v>0</v>
      </c>
      <c r="AP78" s="88">
        <f t="shared" si="20"/>
        <v>0</v>
      </c>
      <c r="AQ78" s="88">
        <f t="shared" si="21"/>
        <v>0</v>
      </c>
      <c r="AR78" s="88">
        <f t="shared" si="22"/>
        <v>0</v>
      </c>
      <c r="AS78" s="88">
        <f t="shared" si="23"/>
        <v>0</v>
      </c>
      <c r="AT78" s="88">
        <f t="shared" si="24"/>
        <v>0</v>
      </c>
      <c r="AU78" s="88">
        <f t="shared" si="25"/>
        <v>0</v>
      </c>
      <c r="AV78" s="88">
        <f t="shared" si="26"/>
        <v>0</v>
      </c>
      <c r="AW78" s="88">
        <f t="shared" si="27"/>
        <v>0</v>
      </c>
      <c r="AX78" s="88">
        <f t="shared" si="28"/>
        <v>0</v>
      </c>
      <c r="AY78" s="88">
        <f t="shared" si="29"/>
        <v>0</v>
      </c>
      <c r="AZ78" s="88">
        <f t="shared" si="30"/>
        <v>0</v>
      </c>
      <c r="BB78" s="87">
        <f t="shared" si="31"/>
        <v>0</v>
      </c>
      <c r="BC78" s="87">
        <f t="shared" si="32"/>
        <v>0</v>
      </c>
      <c r="BD78" s="87">
        <f t="shared" si="33"/>
        <v>0</v>
      </c>
      <c r="BE78" s="87">
        <f t="shared" si="34"/>
        <v>0</v>
      </c>
      <c r="BF78" s="87">
        <f t="shared" si="35"/>
        <v>0</v>
      </c>
      <c r="BG78" s="87">
        <f t="shared" si="36"/>
        <v>0</v>
      </c>
      <c r="BH78" s="87"/>
    </row>
    <row r="79" spans="2:60" ht="15.75" customHeight="1">
      <c r="B79" s="95"/>
      <c r="C79" s="32"/>
      <c r="D79" s="32"/>
      <c r="E79" s="96">
        <f>SUBY2</f>
        <v>223</v>
      </c>
      <c r="F79" s="28">
        <f t="shared" si="37"/>
        <v>0</v>
      </c>
      <c r="G79" s="28">
        <f>IF(F79*'NO TOCAR'!$H$15&gt;0,-F79*'NO TOCAR'!$H$15,F79*'NO TOCAR'!$H$15)</f>
        <v>0</v>
      </c>
      <c r="H79" s="28">
        <f t="shared" si="39"/>
        <v>0</v>
      </c>
      <c r="I79" s="30">
        <f t="shared" si="40"/>
        <v>0</v>
      </c>
      <c r="L79" s="1"/>
      <c r="M79" s="1"/>
      <c r="N79" s="1"/>
      <c r="O79" s="1"/>
      <c r="P79" s="1"/>
      <c r="X79" s="1"/>
      <c r="AB79" s="1"/>
      <c r="AF79" s="88">
        <f t="shared" si="10"/>
        <v>209.88581599999998</v>
      </c>
      <c r="AG79" s="88">
        <f t="shared" si="11"/>
        <v>57000</v>
      </c>
      <c r="AH79" s="88">
        <f t="shared" si="12"/>
        <v>-49500</v>
      </c>
      <c r="AI79" s="88">
        <f t="shared" si="13"/>
        <v>0</v>
      </c>
      <c r="AJ79" s="88">
        <f t="shared" si="14"/>
        <v>0</v>
      </c>
      <c r="AK79" s="88">
        <f t="shared" si="15"/>
        <v>0</v>
      </c>
      <c r="AL79" s="88">
        <f t="shared" si="16"/>
        <v>0</v>
      </c>
      <c r="AM79" s="88">
        <f t="shared" si="17"/>
        <v>0</v>
      </c>
      <c r="AN79" s="88">
        <f t="shared" si="18"/>
        <v>0</v>
      </c>
      <c r="AO79" s="88">
        <f t="shared" si="19"/>
        <v>0</v>
      </c>
      <c r="AP79" s="88">
        <f t="shared" si="20"/>
        <v>0</v>
      </c>
      <c r="AQ79" s="88">
        <f t="shared" si="21"/>
        <v>0</v>
      </c>
      <c r="AR79" s="88">
        <f t="shared" si="22"/>
        <v>0</v>
      </c>
      <c r="AS79" s="88">
        <f t="shared" si="23"/>
        <v>0</v>
      </c>
      <c r="AT79" s="88">
        <f t="shared" si="24"/>
        <v>0</v>
      </c>
      <c r="AU79" s="88">
        <f t="shared" si="25"/>
        <v>0</v>
      </c>
      <c r="AV79" s="88">
        <f t="shared" si="26"/>
        <v>0</v>
      </c>
      <c r="AW79" s="88">
        <f t="shared" si="27"/>
        <v>0</v>
      </c>
      <c r="AX79" s="88">
        <f t="shared" si="28"/>
        <v>0</v>
      </c>
      <c r="AY79" s="88">
        <f t="shared" si="29"/>
        <v>0</v>
      </c>
      <c r="AZ79" s="88">
        <f t="shared" si="30"/>
        <v>0</v>
      </c>
      <c r="BB79" s="87">
        <f t="shared" si="31"/>
        <v>0</v>
      </c>
      <c r="BC79" s="87">
        <f t="shared" si="32"/>
        <v>0</v>
      </c>
      <c r="BD79" s="87">
        <f t="shared" si="33"/>
        <v>0</v>
      </c>
      <c r="BE79" s="87">
        <f t="shared" si="34"/>
        <v>0</v>
      </c>
      <c r="BF79" s="87">
        <f t="shared" si="35"/>
        <v>0</v>
      </c>
      <c r="BG79" s="87">
        <f t="shared" si="36"/>
        <v>0</v>
      </c>
      <c r="BH79" s="87"/>
    </row>
    <row r="80" spans="2:60" ht="15.75" customHeight="1">
      <c r="B80" s="95"/>
      <c r="C80" s="32"/>
      <c r="D80" s="32"/>
      <c r="E80" s="96">
        <f>SUBY3</f>
        <v>223</v>
      </c>
      <c r="F80" s="28">
        <f t="shared" si="37"/>
        <v>0</v>
      </c>
      <c r="G80" s="29">
        <f>IF(F80*'NO TOCAR 2'!$G$15&gt;0,-F80*'NO TOCAR 2'!$G$15,F80*'NO TOCAR 2'!$G$15)</f>
        <v>0</v>
      </c>
      <c r="H80" s="29">
        <f t="shared" si="39"/>
        <v>0</v>
      </c>
      <c r="I80" s="30">
        <f t="shared" si="40"/>
        <v>0</v>
      </c>
      <c r="L80" s="1"/>
      <c r="M80" s="1"/>
      <c r="N80" s="1"/>
      <c r="O80" s="1"/>
      <c r="P80" s="1"/>
      <c r="X80" s="1"/>
      <c r="AB80" s="1"/>
      <c r="AF80" s="88">
        <f t="shared" si="10"/>
        <v>214.16919999999999</v>
      </c>
      <c r="AG80" s="88">
        <f t="shared" si="11"/>
        <v>57000</v>
      </c>
      <c r="AH80" s="88">
        <f t="shared" si="12"/>
        <v>-49500</v>
      </c>
      <c r="AI80" s="88">
        <f t="shared" si="13"/>
        <v>0</v>
      </c>
      <c r="AJ80" s="88">
        <f t="shared" si="14"/>
        <v>0</v>
      </c>
      <c r="AK80" s="88">
        <f t="shared" si="15"/>
        <v>0</v>
      </c>
      <c r="AL80" s="88">
        <f t="shared" si="16"/>
        <v>0</v>
      </c>
      <c r="AM80" s="88">
        <f t="shared" si="17"/>
        <v>0</v>
      </c>
      <c r="AN80" s="88">
        <f t="shared" si="18"/>
        <v>0</v>
      </c>
      <c r="AO80" s="88">
        <f t="shared" si="19"/>
        <v>0</v>
      </c>
      <c r="AP80" s="88">
        <f t="shared" si="20"/>
        <v>0</v>
      </c>
      <c r="AQ80" s="88">
        <f t="shared" si="21"/>
        <v>0</v>
      </c>
      <c r="AR80" s="88">
        <f t="shared" si="22"/>
        <v>0</v>
      </c>
      <c r="AS80" s="88">
        <f t="shared" si="23"/>
        <v>0</v>
      </c>
      <c r="AT80" s="88">
        <f t="shared" si="24"/>
        <v>0</v>
      </c>
      <c r="AU80" s="88">
        <f t="shared" si="25"/>
        <v>0</v>
      </c>
      <c r="AV80" s="88">
        <f t="shared" si="26"/>
        <v>0</v>
      </c>
      <c r="AW80" s="88">
        <f t="shared" si="27"/>
        <v>0</v>
      </c>
      <c r="AX80" s="88">
        <f t="shared" si="28"/>
        <v>0</v>
      </c>
      <c r="AY80" s="88">
        <f t="shared" si="29"/>
        <v>0</v>
      </c>
      <c r="AZ80" s="88">
        <f t="shared" si="30"/>
        <v>0</v>
      </c>
      <c r="BB80" s="87">
        <f t="shared" si="31"/>
        <v>0</v>
      </c>
      <c r="BC80" s="87">
        <f t="shared" si="32"/>
        <v>0</v>
      </c>
      <c r="BD80" s="87">
        <f t="shared" si="33"/>
        <v>0</v>
      </c>
      <c r="BE80" s="87">
        <f t="shared" si="34"/>
        <v>0</v>
      </c>
      <c r="BF80" s="87">
        <f t="shared" si="35"/>
        <v>0</v>
      </c>
      <c r="BG80" s="87">
        <f t="shared" si="36"/>
        <v>0</v>
      </c>
      <c r="BH80" s="87"/>
    </row>
    <row r="81" spans="2:60" ht="15.75" customHeight="1">
      <c r="B81" s="95"/>
      <c r="C81" s="32"/>
      <c r="D81" s="32"/>
      <c r="E81" s="96">
        <f>SUBY3</f>
        <v>223</v>
      </c>
      <c r="F81" s="28">
        <f t="shared" si="37"/>
        <v>0</v>
      </c>
      <c r="G81" s="29">
        <f>IF(F81*'NO TOCAR 2'!$G$15&gt;0,-F81*'NO TOCAR 2'!$G$15,F81*'NO TOCAR 2'!$G$15)</f>
        <v>0</v>
      </c>
      <c r="H81" s="29">
        <f t="shared" si="39"/>
        <v>0</v>
      </c>
      <c r="I81" s="30">
        <f t="shared" si="40"/>
        <v>0</v>
      </c>
      <c r="L81" s="1"/>
      <c r="M81" s="1"/>
      <c r="N81" s="1"/>
      <c r="O81" s="1"/>
      <c r="P81" s="1"/>
      <c r="X81" s="1"/>
      <c r="AB81" s="1"/>
      <c r="AF81" s="88">
        <f t="shared" si="10"/>
        <v>218.54</v>
      </c>
      <c r="AG81" s="88">
        <f t="shared" si="11"/>
        <v>57000</v>
      </c>
      <c r="AH81" s="88">
        <f t="shared" si="12"/>
        <v>-49500</v>
      </c>
      <c r="AI81" s="88">
        <f t="shared" si="13"/>
        <v>0</v>
      </c>
      <c r="AJ81" s="88">
        <f t="shared" si="14"/>
        <v>0</v>
      </c>
      <c r="AK81" s="88">
        <f t="shared" si="15"/>
        <v>0</v>
      </c>
      <c r="AL81" s="88">
        <f t="shared" si="16"/>
        <v>0</v>
      </c>
      <c r="AM81" s="88">
        <f t="shared" si="17"/>
        <v>0</v>
      </c>
      <c r="AN81" s="88">
        <f t="shared" si="18"/>
        <v>0</v>
      </c>
      <c r="AO81" s="88">
        <f t="shared" si="19"/>
        <v>0</v>
      </c>
      <c r="AP81" s="88">
        <f t="shared" si="20"/>
        <v>0</v>
      </c>
      <c r="AQ81" s="88">
        <f t="shared" si="21"/>
        <v>0</v>
      </c>
      <c r="AR81" s="88">
        <f t="shared" si="22"/>
        <v>0</v>
      </c>
      <c r="AS81" s="88">
        <f t="shared" si="23"/>
        <v>0</v>
      </c>
      <c r="AT81" s="88">
        <f t="shared" si="24"/>
        <v>0</v>
      </c>
      <c r="AU81" s="88">
        <f t="shared" si="25"/>
        <v>0</v>
      </c>
      <c r="AV81" s="88">
        <f t="shared" si="26"/>
        <v>0</v>
      </c>
      <c r="AW81" s="88">
        <f t="shared" si="27"/>
        <v>0</v>
      </c>
      <c r="AX81" s="88">
        <f t="shared" si="28"/>
        <v>0</v>
      </c>
      <c r="AY81" s="88">
        <f t="shared" si="29"/>
        <v>0</v>
      </c>
      <c r="AZ81" s="88">
        <f t="shared" si="30"/>
        <v>0</v>
      </c>
      <c r="BB81" s="87">
        <f t="shared" si="31"/>
        <v>0</v>
      </c>
      <c r="BC81" s="87">
        <f t="shared" si="32"/>
        <v>0</v>
      </c>
      <c r="BD81" s="87">
        <f t="shared" si="33"/>
        <v>0</v>
      </c>
      <c r="BE81" s="87">
        <f t="shared" si="34"/>
        <v>0</v>
      </c>
      <c r="BF81" s="87">
        <f t="shared" si="35"/>
        <v>0</v>
      </c>
      <c r="BG81" s="87">
        <f t="shared" si="36"/>
        <v>0</v>
      </c>
      <c r="BH81" s="87"/>
    </row>
    <row r="82" spans="2:60" ht="15.75" customHeight="1">
      <c r="B82" s="95"/>
      <c r="C82" s="32"/>
      <c r="D82" s="32"/>
      <c r="E82" s="96">
        <f>SUBY3</f>
        <v>223</v>
      </c>
      <c r="F82" s="28">
        <f t="shared" si="37"/>
        <v>0</v>
      </c>
      <c r="G82" s="29">
        <f>IF(F82*'NO TOCAR 2'!$G$15&gt;0,-F82*'NO TOCAR 2'!$G$15,F82*'NO TOCAR 2'!$G$15)</f>
        <v>0</v>
      </c>
      <c r="H82" s="29">
        <f t="shared" si="39"/>
        <v>0</v>
      </c>
      <c r="I82" s="30">
        <f t="shared" si="40"/>
        <v>0</v>
      </c>
      <c r="L82" s="1"/>
      <c r="M82" s="1"/>
      <c r="N82" s="1"/>
      <c r="O82" s="1"/>
      <c r="P82" s="1"/>
      <c r="X82" s="1"/>
      <c r="AB82" s="1"/>
      <c r="AF82" s="88">
        <f>+SUBY</f>
        <v>223</v>
      </c>
      <c r="AG82" s="88">
        <f t="shared" si="11"/>
        <v>54239.999999999949</v>
      </c>
      <c r="AH82" s="88">
        <f t="shared" si="12"/>
        <v>-49500</v>
      </c>
      <c r="AI82" s="88">
        <f t="shared" si="13"/>
        <v>0</v>
      </c>
      <c r="AJ82" s="88">
        <f t="shared" si="14"/>
        <v>0</v>
      </c>
      <c r="AK82" s="88">
        <f t="shared" si="15"/>
        <v>0</v>
      </c>
      <c r="AL82" s="88">
        <f t="shared" si="16"/>
        <v>0</v>
      </c>
      <c r="AM82" s="88">
        <f t="shared" si="17"/>
        <v>0</v>
      </c>
      <c r="AN82" s="88">
        <f t="shared" si="18"/>
        <v>0</v>
      </c>
      <c r="AO82" s="88">
        <f t="shared" si="19"/>
        <v>0</v>
      </c>
      <c r="AP82" s="88">
        <f t="shared" si="20"/>
        <v>0</v>
      </c>
      <c r="AQ82" s="88">
        <f t="shared" si="21"/>
        <v>0</v>
      </c>
      <c r="AR82" s="88">
        <f t="shared" si="22"/>
        <v>0</v>
      </c>
      <c r="AS82" s="88">
        <f t="shared" si="23"/>
        <v>0</v>
      </c>
      <c r="AT82" s="88">
        <f t="shared" si="24"/>
        <v>0</v>
      </c>
      <c r="AU82" s="88">
        <f t="shared" si="25"/>
        <v>0</v>
      </c>
      <c r="AV82" s="88">
        <f t="shared" si="26"/>
        <v>0</v>
      </c>
      <c r="AW82" s="88">
        <f t="shared" si="27"/>
        <v>0</v>
      </c>
      <c r="AX82" s="88">
        <f t="shared" si="28"/>
        <v>0</v>
      </c>
      <c r="AY82" s="88">
        <f t="shared" si="29"/>
        <v>0</v>
      </c>
      <c r="AZ82" s="88">
        <f t="shared" si="30"/>
        <v>0</v>
      </c>
      <c r="BB82" s="87">
        <f t="shared" si="31"/>
        <v>0</v>
      </c>
      <c r="BC82" s="87">
        <f t="shared" si="32"/>
        <v>0</v>
      </c>
      <c r="BD82" s="87">
        <f t="shared" si="33"/>
        <v>0</v>
      </c>
      <c r="BE82" s="87">
        <f t="shared" si="34"/>
        <v>0</v>
      </c>
      <c r="BF82" s="87">
        <f t="shared" si="35"/>
        <v>0</v>
      </c>
      <c r="BG82" s="87">
        <f t="shared" si="36"/>
        <v>0</v>
      </c>
      <c r="BH82" s="87"/>
    </row>
    <row r="83" spans="2:60" ht="15.75" customHeight="1">
      <c r="B83" s="95"/>
      <c r="C83" s="32"/>
      <c r="D83" s="32"/>
      <c r="E83" s="96">
        <f>SUBY3</f>
        <v>223</v>
      </c>
      <c r="F83" s="28">
        <f t="shared" si="37"/>
        <v>0</v>
      </c>
      <c r="G83" s="29">
        <f>IF(F83*'NO TOCAR 2'!$G$15&gt;0,-F83*'NO TOCAR 2'!$G$15,F83*'NO TOCAR 2'!$G$15)</f>
        <v>0</v>
      </c>
      <c r="H83" s="29">
        <f t="shared" si="39"/>
        <v>0</v>
      </c>
      <c r="I83" s="30">
        <f t="shared" si="40"/>
        <v>0</v>
      </c>
      <c r="L83" s="1"/>
      <c r="M83" s="1"/>
      <c r="N83" s="1"/>
      <c r="O83" s="1"/>
      <c r="P83" s="1"/>
      <c r="X83" s="1"/>
      <c r="AB83" s="1"/>
      <c r="AF83" s="88">
        <f t="shared" ref="AF83:AF99" si="41">+AF82*(1+$AB$8)</f>
        <v>227.46</v>
      </c>
      <c r="AG83" s="88">
        <f t="shared" si="11"/>
        <v>27479.999999999905</v>
      </c>
      <c r="AH83" s="88">
        <f t="shared" si="12"/>
        <v>-49500</v>
      </c>
      <c r="AI83" s="88">
        <f t="shared" si="13"/>
        <v>0</v>
      </c>
      <c r="AJ83" s="88">
        <f t="shared" si="14"/>
        <v>0</v>
      </c>
      <c r="AK83" s="88">
        <f t="shared" si="15"/>
        <v>0</v>
      </c>
      <c r="AL83" s="88">
        <f t="shared" si="16"/>
        <v>0</v>
      </c>
      <c r="AM83" s="88">
        <f t="shared" si="17"/>
        <v>0</v>
      </c>
      <c r="AN83" s="88">
        <f t="shared" si="18"/>
        <v>0</v>
      </c>
      <c r="AO83" s="88">
        <f t="shared" si="19"/>
        <v>0</v>
      </c>
      <c r="AP83" s="88">
        <f t="shared" si="20"/>
        <v>0</v>
      </c>
      <c r="AQ83" s="88">
        <f t="shared" si="21"/>
        <v>0</v>
      </c>
      <c r="AR83" s="88">
        <f t="shared" si="22"/>
        <v>0</v>
      </c>
      <c r="AS83" s="88">
        <f t="shared" si="23"/>
        <v>0</v>
      </c>
      <c r="AT83" s="88">
        <f t="shared" si="24"/>
        <v>0</v>
      </c>
      <c r="AU83" s="88">
        <f t="shared" si="25"/>
        <v>0</v>
      </c>
      <c r="AV83" s="88">
        <f t="shared" si="26"/>
        <v>0</v>
      </c>
      <c r="AW83" s="88">
        <f t="shared" si="27"/>
        <v>0</v>
      </c>
      <c r="AX83" s="88">
        <f t="shared" si="28"/>
        <v>0</v>
      </c>
      <c r="AY83" s="88">
        <f t="shared" si="29"/>
        <v>0</v>
      </c>
      <c r="AZ83" s="88">
        <f t="shared" si="30"/>
        <v>0</v>
      </c>
      <c r="BB83" s="87">
        <f t="shared" si="31"/>
        <v>0</v>
      </c>
      <c r="BC83" s="87">
        <f t="shared" si="32"/>
        <v>0</v>
      </c>
      <c r="BD83" s="87">
        <f t="shared" si="33"/>
        <v>0</v>
      </c>
      <c r="BE83" s="87">
        <f t="shared" si="34"/>
        <v>0</v>
      </c>
      <c r="BF83" s="87">
        <f t="shared" si="35"/>
        <v>0</v>
      </c>
      <c r="BG83" s="87">
        <f t="shared" si="36"/>
        <v>0</v>
      </c>
      <c r="BH83" s="87"/>
    </row>
    <row r="84" spans="2:60" ht="15.75" customHeight="1">
      <c r="B84" s="95"/>
      <c r="C84" s="32"/>
      <c r="D84" s="32"/>
      <c r="E84" s="96">
        <f>SUBY3</f>
        <v>223</v>
      </c>
      <c r="F84" s="28">
        <f t="shared" si="37"/>
        <v>0</v>
      </c>
      <c r="G84" s="29">
        <f>IF(F84*'NO TOCAR 2'!$G$15&gt;0,-F84*'NO TOCAR 2'!$G$15,F84*'NO TOCAR 2'!$G$15)</f>
        <v>0</v>
      </c>
      <c r="H84" s="29">
        <f t="shared" si="39"/>
        <v>0</v>
      </c>
      <c r="I84" s="30">
        <f t="shared" si="40"/>
        <v>0</v>
      </c>
      <c r="L84" s="1"/>
      <c r="M84" s="1"/>
      <c r="N84" s="1"/>
      <c r="O84" s="1"/>
      <c r="P84" s="1"/>
      <c r="X84" s="1"/>
      <c r="AB84" s="1"/>
      <c r="AF84" s="88">
        <f t="shared" si="41"/>
        <v>232.00920000000002</v>
      </c>
      <c r="AG84" s="88">
        <f t="shared" si="11"/>
        <v>184.7999999998251</v>
      </c>
      <c r="AH84" s="88">
        <f t="shared" si="12"/>
        <v>-49500</v>
      </c>
      <c r="AI84" s="88">
        <f t="shared" si="13"/>
        <v>0</v>
      </c>
      <c r="AJ84" s="88">
        <f t="shared" si="14"/>
        <v>0</v>
      </c>
      <c r="AK84" s="88">
        <f t="shared" si="15"/>
        <v>0</v>
      </c>
      <c r="AL84" s="88">
        <f t="shared" si="16"/>
        <v>0</v>
      </c>
      <c r="AM84" s="88">
        <f t="shared" si="17"/>
        <v>0</v>
      </c>
      <c r="AN84" s="88">
        <f t="shared" si="18"/>
        <v>0</v>
      </c>
      <c r="AO84" s="88">
        <f t="shared" si="19"/>
        <v>0</v>
      </c>
      <c r="AP84" s="88">
        <f t="shared" si="20"/>
        <v>0</v>
      </c>
      <c r="AQ84" s="88">
        <f t="shared" si="21"/>
        <v>0</v>
      </c>
      <c r="AR84" s="88">
        <f t="shared" si="22"/>
        <v>0</v>
      </c>
      <c r="AS84" s="88">
        <f t="shared" si="23"/>
        <v>0</v>
      </c>
      <c r="AT84" s="88">
        <f t="shared" si="24"/>
        <v>0</v>
      </c>
      <c r="AU84" s="88">
        <f t="shared" si="25"/>
        <v>0</v>
      </c>
      <c r="AV84" s="88">
        <f t="shared" si="26"/>
        <v>0</v>
      </c>
      <c r="AW84" s="88">
        <f t="shared" si="27"/>
        <v>0</v>
      </c>
      <c r="AX84" s="88">
        <f t="shared" si="28"/>
        <v>0</v>
      </c>
      <c r="AY84" s="88">
        <f t="shared" si="29"/>
        <v>0</v>
      </c>
      <c r="AZ84" s="88">
        <f t="shared" si="30"/>
        <v>0</v>
      </c>
      <c r="BB84" s="87">
        <f t="shared" si="31"/>
        <v>0</v>
      </c>
      <c r="BC84" s="87">
        <f t="shared" si="32"/>
        <v>0</v>
      </c>
      <c r="BD84" s="87">
        <f t="shared" si="33"/>
        <v>0</v>
      </c>
      <c r="BE84" s="87">
        <f t="shared" si="34"/>
        <v>0</v>
      </c>
      <c r="BF84" s="87">
        <f t="shared" si="35"/>
        <v>0</v>
      </c>
      <c r="BG84" s="87">
        <f t="shared" si="36"/>
        <v>0</v>
      </c>
      <c r="BH84" s="87"/>
    </row>
    <row r="85" spans="2:60" ht="15.75" customHeight="1">
      <c r="B85" s="99"/>
      <c r="C85" s="81"/>
      <c r="D85" s="81"/>
      <c r="E85" s="100">
        <f>SUBY3</f>
        <v>223</v>
      </c>
      <c r="F85" s="83">
        <f t="shared" si="37"/>
        <v>0</v>
      </c>
      <c r="G85" s="84">
        <f>IF(F85*'NO TOCAR 2'!$G$15&gt;0,-F85*'NO TOCAR 2'!$G$15,F85*'NO TOCAR 2'!$G$15)</f>
        <v>0</v>
      </c>
      <c r="H85" s="84">
        <f t="shared" si="39"/>
        <v>0</v>
      </c>
      <c r="I85" s="85">
        <f t="shared" si="40"/>
        <v>0</v>
      </c>
      <c r="L85" s="1"/>
      <c r="M85" s="1"/>
      <c r="N85" s="1"/>
      <c r="O85" s="1"/>
      <c r="P85" s="1"/>
      <c r="X85" s="1"/>
      <c r="AB85" s="1"/>
      <c r="AF85" s="88">
        <f t="shared" si="41"/>
        <v>236.64938400000003</v>
      </c>
      <c r="AG85" s="88">
        <f t="shared" si="11"/>
        <v>-27656.304000000204</v>
      </c>
      <c r="AH85" s="88">
        <f t="shared" si="12"/>
        <v>-12515.543999999692</v>
      </c>
      <c r="AI85" s="88">
        <f t="shared" si="13"/>
        <v>0</v>
      </c>
      <c r="AJ85" s="88">
        <f t="shared" si="14"/>
        <v>0</v>
      </c>
      <c r="AK85" s="88">
        <f t="shared" si="15"/>
        <v>0</v>
      </c>
      <c r="AL85" s="88">
        <f t="shared" si="16"/>
        <v>0</v>
      </c>
      <c r="AM85" s="88">
        <f t="shared" si="17"/>
        <v>0</v>
      </c>
      <c r="AN85" s="88">
        <f t="shared" si="18"/>
        <v>0</v>
      </c>
      <c r="AO85" s="88">
        <f t="shared" si="19"/>
        <v>0</v>
      </c>
      <c r="AP85" s="88">
        <f t="shared" si="20"/>
        <v>0</v>
      </c>
      <c r="AQ85" s="88">
        <f t="shared" si="21"/>
        <v>0</v>
      </c>
      <c r="AR85" s="88">
        <f t="shared" si="22"/>
        <v>0</v>
      </c>
      <c r="AS85" s="88">
        <f t="shared" si="23"/>
        <v>0</v>
      </c>
      <c r="AT85" s="88">
        <f t="shared" si="24"/>
        <v>0</v>
      </c>
      <c r="AU85" s="88">
        <f t="shared" si="25"/>
        <v>0</v>
      </c>
      <c r="AV85" s="88">
        <f t="shared" si="26"/>
        <v>0</v>
      </c>
      <c r="AW85" s="88">
        <f t="shared" si="27"/>
        <v>0</v>
      </c>
      <c r="AX85" s="88">
        <f t="shared" si="28"/>
        <v>0</v>
      </c>
      <c r="AY85" s="88">
        <f t="shared" si="29"/>
        <v>0</v>
      </c>
      <c r="AZ85" s="88">
        <f t="shared" si="30"/>
        <v>0</v>
      </c>
      <c r="BB85" s="87">
        <f t="shared" si="31"/>
        <v>0</v>
      </c>
      <c r="BC85" s="87">
        <f t="shared" si="32"/>
        <v>0</v>
      </c>
      <c r="BD85" s="87">
        <f t="shared" si="33"/>
        <v>0</v>
      </c>
      <c r="BE85" s="87">
        <f t="shared" si="34"/>
        <v>0</v>
      </c>
      <c r="BF85" s="87">
        <f t="shared" si="35"/>
        <v>0</v>
      </c>
      <c r="BG85" s="87">
        <f t="shared" si="36"/>
        <v>0</v>
      </c>
      <c r="BH85" s="87"/>
    </row>
    <row r="86" spans="2:60" ht="15.75" customHeight="1">
      <c r="B86" s="1"/>
      <c r="C86" s="1"/>
      <c r="D86" s="1"/>
      <c r="E86" s="1"/>
      <c r="F86" s="1"/>
      <c r="L86" s="1"/>
      <c r="M86" s="1"/>
      <c r="N86" s="1"/>
      <c r="O86" s="1"/>
      <c r="P86" s="1"/>
      <c r="X86" s="1"/>
      <c r="AB86" s="1"/>
      <c r="AF86" s="88">
        <f t="shared" si="41"/>
        <v>241.38237168000003</v>
      </c>
      <c r="AG86" s="88">
        <f t="shared" si="11"/>
        <v>-56054.230080000256</v>
      </c>
      <c r="AH86" s="88">
        <f t="shared" si="12"/>
        <v>30081.345120000376</v>
      </c>
      <c r="AI86" s="88">
        <f t="shared" si="13"/>
        <v>0</v>
      </c>
      <c r="AJ86" s="88">
        <f t="shared" si="14"/>
        <v>0</v>
      </c>
      <c r="AK86" s="88">
        <f t="shared" si="15"/>
        <v>0</v>
      </c>
      <c r="AL86" s="88">
        <f t="shared" si="16"/>
        <v>0</v>
      </c>
      <c r="AM86" s="88">
        <f t="shared" si="17"/>
        <v>0</v>
      </c>
      <c r="AN86" s="88">
        <f t="shared" si="18"/>
        <v>0</v>
      </c>
      <c r="AO86" s="88">
        <f t="shared" si="19"/>
        <v>0</v>
      </c>
      <c r="AP86" s="88">
        <f t="shared" si="20"/>
        <v>0</v>
      </c>
      <c r="AQ86" s="88">
        <f t="shared" si="21"/>
        <v>0</v>
      </c>
      <c r="AR86" s="88">
        <f t="shared" si="22"/>
        <v>0</v>
      </c>
      <c r="AS86" s="88">
        <f t="shared" si="23"/>
        <v>0</v>
      </c>
      <c r="AT86" s="88">
        <f t="shared" si="24"/>
        <v>0</v>
      </c>
      <c r="AU86" s="88">
        <f t="shared" si="25"/>
        <v>0</v>
      </c>
      <c r="AV86" s="88">
        <f t="shared" si="26"/>
        <v>0</v>
      </c>
      <c r="AW86" s="88">
        <f t="shared" si="27"/>
        <v>0</v>
      </c>
      <c r="AX86" s="88">
        <f t="shared" si="28"/>
        <v>0</v>
      </c>
      <c r="AY86" s="88">
        <f t="shared" si="29"/>
        <v>0</v>
      </c>
      <c r="AZ86" s="88">
        <f t="shared" si="30"/>
        <v>0</v>
      </c>
      <c r="BB86" s="87">
        <f t="shared" si="31"/>
        <v>0</v>
      </c>
      <c r="BC86" s="87">
        <f t="shared" si="32"/>
        <v>0</v>
      </c>
      <c r="BD86" s="87">
        <f t="shared" si="33"/>
        <v>0</v>
      </c>
      <c r="BE86" s="87">
        <f t="shared" si="34"/>
        <v>0</v>
      </c>
      <c r="BF86" s="87">
        <f t="shared" si="35"/>
        <v>0</v>
      </c>
      <c r="BG86" s="87">
        <f t="shared" si="36"/>
        <v>0</v>
      </c>
      <c r="BH86" s="87"/>
    </row>
    <row r="87" spans="2:60" ht="15.75" customHeight="1">
      <c r="B87" s="1"/>
      <c r="C87" s="1"/>
      <c r="D87" s="1"/>
      <c r="E87" s="1"/>
      <c r="F87" s="1"/>
      <c r="L87" s="1"/>
      <c r="M87" s="1"/>
      <c r="N87" s="1"/>
      <c r="O87" s="1"/>
      <c r="P87" s="1"/>
      <c r="X87" s="1"/>
      <c r="AB87" s="1"/>
      <c r="AF87" s="88">
        <f t="shared" si="41"/>
        <v>246.21001911360003</v>
      </c>
      <c r="AG87" s="88">
        <f t="shared" si="11"/>
        <v>-85020.1146816002</v>
      </c>
      <c r="AH87" s="88">
        <f t="shared" si="12"/>
        <v>73530.172022400307</v>
      </c>
      <c r="AI87" s="88">
        <f t="shared" si="13"/>
        <v>0</v>
      </c>
      <c r="AJ87" s="88">
        <f t="shared" si="14"/>
        <v>0</v>
      </c>
      <c r="AK87" s="88">
        <f t="shared" si="15"/>
        <v>0</v>
      </c>
      <c r="AL87" s="88">
        <f t="shared" si="16"/>
        <v>0</v>
      </c>
      <c r="AM87" s="88">
        <f t="shared" si="17"/>
        <v>0</v>
      </c>
      <c r="AN87" s="88">
        <f t="shared" si="18"/>
        <v>0</v>
      </c>
      <c r="AO87" s="88">
        <f t="shared" si="19"/>
        <v>0</v>
      </c>
      <c r="AP87" s="88">
        <f t="shared" si="20"/>
        <v>0</v>
      </c>
      <c r="AQ87" s="88">
        <f t="shared" si="21"/>
        <v>0</v>
      </c>
      <c r="AR87" s="88">
        <f t="shared" si="22"/>
        <v>0</v>
      </c>
      <c r="AS87" s="88">
        <f t="shared" si="23"/>
        <v>0</v>
      </c>
      <c r="AT87" s="88">
        <f t="shared" si="24"/>
        <v>0</v>
      </c>
      <c r="AU87" s="88">
        <f t="shared" si="25"/>
        <v>0</v>
      </c>
      <c r="AV87" s="88">
        <f t="shared" si="26"/>
        <v>0</v>
      </c>
      <c r="AW87" s="88">
        <f t="shared" si="27"/>
        <v>0</v>
      </c>
      <c r="AX87" s="88">
        <f t="shared" si="28"/>
        <v>0</v>
      </c>
      <c r="AY87" s="88">
        <f t="shared" si="29"/>
        <v>0</v>
      </c>
      <c r="AZ87" s="88">
        <f t="shared" si="30"/>
        <v>0</v>
      </c>
      <c r="BB87" s="87">
        <f t="shared" si="31"/>
        <v>0</v>
      </c>
      <c r="BC87" s="87">
        <f t="shared" si="32"/>
        <v>0</v>
      </c>
      <c r="BD87" s="87">
        <f t="shared" si="33"/>
        <v>0</v>
      </c>
      <c r="BE87" s="87">
        <f t="shared" si="34"/>
        <v>0</v>
      </c>
      <c r="BF87" s="87">
        <f t="shared" si="35"/>
        <v>0</v>
      </c>
      <c r="BG87" s="87">
        <f t="shared" si="36"/>
        <v>0</v>
      </c>
      <c r="BH87" s="87"/>
    </row>
    <row r="88" spans="2:60" ht="15.75" customHeight="1">
      <c r="B88" s="1"/>
      <c r="C88" s="1"/>
      <c r="D88" s="1"/>
      <c r="E88" s="1"/>
      <c r="F88" s="1"/>
      <c r="L88" s="1"/>
      <c r="M88" s="1"/>
      <c r="N88" s="1"/>
      <c r="O88" s="1"/>
      <c r="P88" s="1"/>
      <c r="X88" s="1"/>
      <c r="AB88" s="1"/>
      <c r="AF88" s="88">
        <f t="shared" si="41"/>
        <v>251.13421949587203</v>
      </c>
      <c r="AG88" s="88">
        <f t="shared" si="11"/>
        <v>-114565.31697523224</v>
      </c>
      <c r="AH88" s="88">
        <f t="shared" si="12"/>
        <v>117847.97546284835</v>
      </c>
      <c r="AI88" s="88">
        <f t="shared" si="13"/>
        <v>0</v>
      </c>
      <c r="AJ88" s="88">
        <f t="shared" si="14"/>
        <v>0</v>
      </c>
      <c r="AK88" s="88">
        <f t="shared" si="15"/>
        <v>0</v>
      </c>
      <c r="AL88" s="88">
        <f t="shared" si="16"/>
        <v>0</v>
      </c>
      <c r="AM88" s="88">
        <f t="shared" si="17"/>
        <v>0</v>
      </c>
      <c r="AN88" s="88">
        <f t="shared" si="18"/>
        <v>0</v>
      </c>
      <c r="AO88" s="88">
        <f t="shared" si="19"/>
        <v>0</v>
      </c>
      <c r="AP88" s="88">
        <f t="shared" si="20"/>
        <v>0</v>
      </c>
      <c r="AQ88" s="88">
        <f t="shared" si="21"/>
        <v>0</v>
      </c>
      <c r="AR88" s="88">
        <f t="shared" si="22"/>
        <v>0</v>
      </c>
      <c r="AS88" s="88">
        <f t="shared" si="23"/>
        <v>0</v>
      </c>
      <c r="AT88" s="88">
        <f t="shared" si="24"/>
        <v>0</v>
      </c>
      <c r="AU88" s="88">
        <f t="shared" si="25"/>
        <v>0</v>
      </c>
      <c r="AV88" s="88">
        <f t="shared" si="26"/>
        <v>0</v>
      </c>
      <c r="AW88" s="88">
        <f t="shared" si="27"/>
        <v>0</v>
      </c>
      <c r="AX88" s="88">
        <f t="shared" si="28"/>
        <v>0</v>
      </c>
      <c r="AY88" s="88">
        <f t="shared" si="29"/>
        <v>0</v>
      </c>
      <c r="AZ88" s="88">
        <f t="shared" si="30"/>
        <v>0</v>
      </c>
      <c r="BB88" s="87">
        <f t="shared" si="31"/>
        <v>0</v>
      </c>
      <c r="BC88" s="87">
        <f t="shared" si="32"/>
        <v>0</v>
      </c>
      <c r="BD88" s="87">
        <f t="shared" si="33"/>
        <v>0</v>
      </c>
      <c r="BE88" s="87">
        <f t="shared" si="34"/>
        <v>0</v>
      </c>
      <c r="BF88" s="87">
        <f t="shared" si="35"/>
        <v>0</v>
      </c>
      <c r="BG88" s="87">
        <f t="shared" si="36"/>
        <v>0</v>
      </c>
      <c r="BH88" s="87"/>
    </row>
    <row r="89" spans="2:60" ht="15.75" customHeight="1">
      <c r="B89" s="1"/>
      <c r="C89" s="1"/>
      <c r="D89" s="1"/>
      <c r="E89" s="1"/>
      <c r="F89" s="1"/>
      <c r="L89" s="1"/>
      <c r="M89" s="1"/>
      <c r="N89" s="1"/>
      <c r="O89" s="1"/>
      <c r="P89" s="1"/>
      <c r="X89" s="1"/>
      <c r="AB89" s="1"/>
      <c r="AF89" s="88">
        <f t="shared" si="41"/>
        <v>256.15690388578946</v>
      </c>
      <c r="AG89" s="88">
        <f t="shared" si="11"/>
        <v>-144701.42331473681</v>
      </c>
      <c r="AH89" s="88">
        <f t="shared" si="12"/>
        <v>163052.13497210521</v>
      </c>
      <c r="AI89" s="88">
        <f t="shared" si="13"/>
        <v>0</v>
      </c>
      <c r="AJ89" s="88">
        <f t="shared" si="14"/>
        <v>0</v>
      </c>
      <c r="AK89" s="88">
        <f t="shared" si="15"/>
        <v>0</v>
      </c>
      <c r="AL89" s="88">
        <f t="shared" si="16"/>
        <v>0</v>
      </c>
      <c r="AM89" s="88">
        <f t="shared" si="17"/>
        <v>0</v>
      </c>
      <c r="AN89" s="88">
        <f t="shared" si="18"/>
        <v>0</v>
      </c>
      <c r="AO89" s="88">
        <f t="shared" si="19"/>
        <v>0</v>
      </c>
      <c r="AP89" s="88">
        <f t="shared" si="20"/>
        <v>0</v>
      </c>
      <c r="AQ89" s="88">
        <f t="shared" si="21"/>
        <v>0</v>
      </c>
      <c r="AR89" s="88">
        <f t="shared" si="22"/>
        <v>0</v>
      </c>
      <c r="AS89" s="88">
        <f t="shared" si="23"/>
        <v>0</v>
      </c>
      <c r="AT89" s="88">
        <f t="shared" si="24"/>
        <v>0</v>
      </c>
      <c r="AU89" s="88">
        <f t="shared" si="25"/>
        <v>0</v>
      </c>
      <c r="AV89" s="88">
        <f t="shared" si="26"/>
        <v>0</v>
      </c>
      <c r="AW89" s="88">
        <f t="shared" si="27"/>
        <v>0</v>
      </c>
      <c r="AX89" s="88">
        <f t="shared" si="28"/>
        <v>0</v>
      </c>
      <c r="AY89" s="88">
        <f t="shared" si="29"/>
        <v>0</v>
      </c>
      <c r="AZ89" s="88">
        <f t="shared" si="30"/>
        <v>0</v>
      </c>
      <c r="BB89" s="87">
        <f t="shared" si="31"/>
        <v>0</v>
      </c>
      <c r="BC89" s="87">
        <f t="shared" si="32"/>
        <v>0</v>
      </c>
      <c r="BD89" s="87">
        <f t="shared" si="33"/>
        <v>0</v>
      </c>
      <c r="BE89" s="87">
        <f t="shared" si="34"/>
        <v>0</v>
      </c>
      <c r="BF89" s="87">
        <f t="shared" si="35"/>
        <v>0</v>
      </c>
      <c r="BG89" s="87">
        <f t="shared" si="36"/>
        <v>0</v>
      </c>
      <c r="BH89" s="87"/>
    </row>
    <row r="90" spans="2:60" ht="15.75" customHeight="1">
      <c r="B90" s="1"/>
      <c r="C90" s="1"/>
      <c r="D90" s="1"/>
      <c r="E90" s="1"/>
      <c r="F90" s="1"/>
      <c r="L90" s="1"/>
      <c r="M90" s="1"/>
      <c r="N90" s="1"/>
      <c r="O90" s="1"/>
      <c r="P90" s="1"/>
      <c r="X90" s="1"/>
      <c r="AB90" s="1"/>
      <c r="AF90" s="88">
        <f t="shared" si="41"/>
        <v>261.28004196350525</v>
      </c>
      <c r="AG90" s="88">
        <f t="shared" si="11"/>
        <v>-175440.25178103158</v>
      </c>
      <c r="AH90" s="88">
        <f t="shared" si="12"/>
        <v>209160.37767154738</v>
      </c>
      <c r="AI90" s="88">
        <f t="shared" si="13"/>
        <v>0</v>
      </c>
      <c r="AJ90" s="88">
        <f t="shared" si="14"/>
        <v>0</v>
      </c>
      <c r="AK90" s="88">
        <f t="shared" si="15"/>
        <v>0</v>
      </c>
      <c r="AL90" s="88">
        <f t="shared" si="16"/>
        <v>0</v>
      </c>
      <c r="AM90" s="88">
        <f t="shared" si="17"/>
        <v>0</v>
      </c>
      <c r="AN90" s="88">
        <f t="shared" si="18"/>
        <v>0</v>
      </c>
      <c r="AO90" s="88">
        <f t="shared" si="19"/>
        <v>0</v>
      </c>
      <c r="AP90" s="88">
        <f t="shared" si="20"/>
        <v>0</v>
      </c>
      <c r="AQ90" s="88">
        <f t="shared" si="21"/>
        <v>0</v>
      </c>
      <c r="AR90" s="88">
        <f t="shared" si="22"/>
        <v>0</v>
      </c>
      <c r="AS90" s="88">
        <f t="shared" si="23"/>
        <v>0</v>
      </c>
      <c r="AT90" s="88">
        <f t="shared" si="24"/>
        <v>0</v>
      </c>
      <c r="AU90" s="88">
        <f t="shared" si="25"/>
        <v>0</v>
      </c>
      <c r="AV90" s="88">
        <f t="shared" si="26"/>
        <v>0</v>
      </c>
      <c r="AW90" s="88">
        <f t="shared" si="27"/>
        <v>0</v>
      </c>
      <c r="AX90" s="88">
        <f t="shared" si="28"/>
        <v>0</v>
      </c>
      <c r="AY90" s="88">
        <f t="shared" si="29"/>
        <v>0</v>
      </c>
      <c r="AZ90" s="88">
        <f t="shared" si="30"/>
        <v>0</v>
      </c>
      <c r="BB90" s="87">
        <f t="shared" si="31"/>
        <v>0</v>
      </c>
      <c r="BC90" s="87">
        <f t="shared" si="32"/>
        <v>0</v>
      </c>
      <c r="BD90" s="87">
        <f t="shared" si="33"/>
        <v>0</v>
      </c>
      <c r="BE90" s="87">
        <f t="shared" si="34"/>
        <v>0</v>
      </c>
      <c r="BF90" s="87">
        <f t="shared" si="35"/>
        <v>0</v>
      </c>
      <c r="BG90" s="87">
        <f t="shared" si="36"/>
        <v>0</v>
      </c>
      <c r="BH90" s="87"/>
    </row>
    <row r="91" spans="2:60" ht="15.75" customHeight="1">
      <c r="B91" s="1"/>
      <c r="C91" s="1"/>
      <c r="D91" s="1"/>
      <c r="E91" s="1"/>
      <c r="F91" s="1"/>
      <c r="L91" s="1"/>
      <c r="M91" s="1"/>
      <c r="N91" s="1"/>
      <c r="O91" s="1"/>
      <c r="P91" s="1"/>
      <c r="X91" s="1"/>
      <c r="AB91" s="1"/>
      <c r="AF91" s="88">
        <f t="shared" si="41"/>
        <v>266.50564280277536</v>
      </c>
      <c r="AG91" s="88">
        <f t="shared" si="11"/>
        <v>-206793.85681665217</v>
      </c>
      <c r="AH91" s="88">
        <f t="shared" si="12"/>
        <v>256190.78522497826</v>
      </c>
      <c r="AI91" s="88">
        <f t="shared" si="13"/>
        <v>0</v>
      </c>
      <c r="AJ91" s="88">
        <f t="shared" si="14"/>
        <v>0</v>
      </c>
      <c r="AK91" s="88">
        <f t="shared" si="15"/>
        <v>0</v>
      </c>
      <c r="AL91" s="88">
        <f t="shared" si="16"/>
        <v>0</v>
      </c>
      <c r="AM91" s="88">
        <f t="shared" si="17"/>
        <v>0</v>
      </c>
      <c r="AN91" s="88">
        <f t="shared" si="18"/>
        <v>0</v>
      </c>
      <c r="AO91" s="88">
        <f t="shared" si="19"/>
        <v>0</v>
      </c>
      <c r="AP91" s="88">
        <f t="shared" si="20"/>
        <v>0</v>
      </c>
      <c r="AQ91" s="88">
        <f t="shared" si="21"/>
        <v>0</v>
      </c>
      <c r="AR91" s="88">
        <f t="shared" si="22"/>
        <v>0</v>
      </c>
      <c r="AS91" s="88">
        <f t="shared" si="23"/>
        <v>0</v>
      </c>
      <c r="AT91" s="88">
        <f t="shared" si="24"/>
        <v>0</v>
      </c>
      <c r="AU91" s="88">
        <f t="shared" si="25"/>
        <v>0</v>
      </c>
      <c r="AV91" s="88">
        <f t="shared" si="26"/>
        <v>0</v>
      </c>
      <c r="AW91" s="88">
        <f t="shared" si="27"/>
        <v>0</v>
      </c>
      <c r="AX91" s="88">
        <f t="shared" si="28"/>
        <v>0</v>
      </c>
      <c r="AY91" s="88">
        <f t="shared" si="29"/>
        <v>0</v>
      </c>
      <c r="AZ91" s="88">
        <f t="shared" si="30"/>
        <v>0</v>
      </c>
      <c r="BB91" s="87">
        <f t="shared" si="31"/>
        <v>0</v>
      </c>
      <c r="BC91" s="87">
        <f t="shared" si="32"/>
        <v>0</v>
      </c>
      <c r="BD91" s="87">
        <f t="shared" si="33"/>
        <v>0</v>
      </c>
      <c r="BE91" s="87">
        <f t="shared" si="34"/>
        <v>0</v>
      </c>
      <c r="BF91" s="87">
        <f t="shared" si="35"/>
        <v>0</v>
      </c>
      <c r="BG91" s="87">
        <f t="shared" si="36"/>
        <v>0</v>
      </c>
      <c r="BH91" s="87"/>
    </row>
    <row r="92" spans="2:60" ht="15.75" customHeight="1">
      <c r="B92" s="1"/>
      <c r="C92" s="1"/>
      <c r="D92" s="1"/>
      <c r="E92" s="1"/>
      <c r="F92" s="1"/>
      <c r="L92" s="1"/>
      <c r="M92" s="1"/>
      <c r="N92" s="1"/>
      <c r="O92" s="1"/>
      <c r="P92" s="1"/>
      <c r="X92" s="1"/>
      <c r="AB92" s="1"/>
      <c r="AF92" s="88">
        <f t="shared" si="41"/>
        <v>271.83575565883086</v>
      </c>
      <c r="AG92" s="88">
        <f t="shared" si="11"/>
        <v>-238774.53395298522</v>
      </c>
      <c r="AH92" s="88">
        <f t="shared" si="12"/>
        <v>304161.80092947785</v>
      </c>
      <c r="AI92" s="88">
        <f t="shared" si="13"/>
        <v>0</v>
      </c>
      <c r="AJ92" s="88">
        <f t="shared" si="14"/>
        <v>0</v>
      </c>
      <c r="AK92" s="88">
        <f t="shared" si="15"/>
        <v>0</v>
      </c>
      <c r="AL92" s="88">
        <f t="shared" si="16"/>
        <v>0</v>
      </c>
      <c r="AM92" s="88">
        <f t="shared" si="17"/>
        <v>0</v>
      </c>
      <c r="AN92" s="88">
        <f t="shared" si="18"/>
        <v>0</v>
      </c>
      <c r="AO92" s="88">
        <f t="shared" si="19"/>
        <v>0</v>
      </c>
      <c r="AP92" s="88">
        <f t="shared" si="20"/>
        <v>0</v>
      </c>
      <c r="AQ92" s="88">
        <f t="shared" si="21"/>
        <v>0</v>
      </c>
      <c r="AR92" s="88">
        <f t="shared" si="22"/>
        <v>0</v>
      </c>
      <c r="AS92" s="88">
        <f t="shared" si="23"/>
        <v>0</v>
      </c>
      <c r="AT92" s="88">
        <f t="shared" si="24"/>
        <v>0</v>
      </c>
      <c r="AU92" s="88">
        <f t="shared" si="25"/>
        <v>0</v>
      </c>
      <c r="AV92" s="88">
        <f t="shared" si="26"/>
        <v>0</v>
      </c>
      <c r="AW92" s="88">
        <f t="shared" si="27"/>
        <v>0</v>
      </c>
      <c r="AX92" s="88">
        <f t="shared" si="28"/>
        <v>0</v>
      </c>
      <c r="AY92" s="88">
        <f t="shared" si="29"/>
        <v>0</v>
      </c>
      <c r="AZ92" s="88">
        <f t="shared" si="30"/>
        <v>0</v>
      </c>
      <c r="BB92" s="87">
        <f t="shared" si="31"/>
        <v>0</v>
      </c>
      <c r="BC92" s="87">
        <f t="shared" si="32"/>
        <v>0</v>
      </c>
      <c r="BD92" s="87">
        <f t="shared" si="33"/>
        <v>0</v>
      </c>
      <c r="BE92" s="87">
        <f t="shared" si="34"/>
        <v>0</v>
      </c>
      <c r="BF92" s="87">
        <f t="shared" si="35"/>
        <v>0</v>
      </c>
      <c r="BG92" s="87">
        <f t="shared" si="36"/>
        <v>0</v>
      </c>
      <c r="BH92" s="87"/>
    </row>
    <row r="93" spans="2:60" ht="15.75" customHeight="1">
      <c r="B93" s="1"/>
      <c r="C93" s="1"/>
      <c r="D93" s="1"/>
      <c r="E93" s="1"/>
      <c r="F93" s="1"/>
      <c r="L93" s="1"/>
      <c r="M93" s="1"/>
      <c r="N93" s="1"/>
      <c r="O93" s="1"/>
      <c r="P93" s="1"/>
      <c r="X93" s="1"/>
      <c r="AB93" s="1"/>
      <c r="AF93" s="88">
        <f t="shared" si="41"/>
        <v>277.27247077200747</v>
      </c>
      <c r="AG93" s="88">
        <f t="shared" si="11"/>
        <v>-271394.82463204482</v>
      </c>
      <c r="AH93" s="88">
        <f t="shared" si="12"/>
        <v>353092.23694806726</v>
      </c>
      <c r="AI93" s="88">
        <f t="shared" si="13"/>
        <v>0</v>
      </c>
      <c r="AJ93" s="88">
        <f t="shared" si="14"/>
        <v>0</v>
      </c>
      <c r="AK93" s="88">
        <f t="shared" si="15"/>
        <v>0</v>
      </c>
      <c r="AL93" s="88">
        <f t="shared" si="16"/>
        <v>0</v>
      </c>
      <c r="AM93" s="88">
        <f t="shared" si="17"/>
        <v>0</v>
      </c>
      <c r="AN93" s="88">
        <f t="shared" si="18"/>
        <v>0</v>
      </c>
      <c r="AO93" s="88">
        <f t="shared" si="19"/>
        <v>0</v>
      </c>
      <c r="AP93" s="88">
        <f t="shared" si="20"/>
        <v>0</v>
      </c>
      <c r="AQ93" s="88">
        <f t="shared" si="21"/>
        <v>0</v>
      </c>
      <c r="AR93" s="88">
        <f t="shared" si="22"/>
        <v>0</v>
      </c>
      <c r="AS93" s="88">
        <f t="shared" si="23"/>
        <v>0</v>
      </c>
      <c r="AT93" s="88">
        <f t="shared" si="24"/>
        <v>0</v>
      </c>
      <c r="AU93" s="88">
        <f t="shared" si="25"/>
        <v>0</v>
      </c>
      <c r="AV93" s="88">
        <f t="shared" si="26"/>
        <v>0</v>
      </c>
      <c r="AW93" s="88">
        <f t="shared" si="27"/>
        <v>0</v>
      </c>
      <c r="AX93" s="88">
        <f t="shared" si="28"/>
        <v>0</v>
      </c>
      <c r="AY93" s="88">
        <f t="shared" si="29"/>
        <v>0</v>
      </c>
      <c r="AZ93" s="88">
        <f t="shared" si="30"/>
        <v>0</v>
      </c>
      <c r="BB93" s="87">
        <f t="shared" si="31"/>
        <v>0</v>
      </c>
      <c r="BC93" s="87">
        <f t="shared" si="32"/>
        <v>0</v>
      </c>
      <c r="BD93" s="87">
        <f t="shared" si="33"/>
        <v>0</v>
      </c>
      <c r="BE93" s="87">
        <f t="shared" si="34"/>
        <v>0</v>
      </c>
      <c r="BF93" s="87">
        <f t="shared" si="35"/>
        <v>0</v>
      </c>
      <c r="BG93" s="87">
        <f t="shared" si="36"/>
        <v>0</v>
      </c>
      <c r="BH93" s="87"/>
    </row>
    <row r="94" spans="2:60" ht="15.75" customHeight="1">
      <c r="B94" s="1"/>
      <c r="C94" s="1"/>
      <c r="D94" s="1"/>
      <c r="E94" s="1"/>
      <c r="F94" s="1"/>
      <c r="L94" s="1"/>
      <c r="M94" s="1"/>
      <c r="N94" s="1"/>
      <c r="O94" s="1"/>
      <c r="P94" s="1"/>
      <c r="X94" s="1"/>
      <c r="AB94" s="1"/>
      <c r="AF94" s="88">
        <f t="shared" si="41"/>
        <v>282.81792018744761</v>
      </c>
      <c r="AG94" s="88">
        <f t="shared" si="11"/>
        <v>-304667.52112468571</v>
      </c>
      <c r="AH94" s="88">
        <f t="shared" si="12"/>
        <v>403001.28168702859</v>
      </c>
      <c r="AI94" s="88">
        <f t="shared" si="13"/>
        <v>0</v>
      </c>
      <c r="AJ94" s="88">
        <f t="shared" si="14"/>
        <v>0</v>
      </c>
      <c r="AK94" s="88">
        <f t="shared" si="15"/>
        <v>0</v>
      </c>
      <c r="AL94" s="88">
        <f t="shared" si="16"/>
        <v>0</v>
      </c>
      <c r="AM94" s="88">
        <f t="shared" si="17"/>
        <v>0</v>
      </c>
      <c r="AN94" s="88">
        <f t="shared" si="18"/>
        <v>0</v>
      </c>
      <c r="AO94" s="88">
        <f t="shared" si="19"/>
        <v>0</v>
      </c>
      <c r="AP94" s="88">
        <f t="shared" si="20"/>
        <v>0</v>
      </c>
      <c r="AQ94" s="88">
        <f t="shared" si="21"/>
        <v>0</v>
      </c>
      <c r="AR94" s="88">
        <f t="shared" si="22"/>
        <v>0</v>
      </c>
      <c r="AS94" s="88">
        <f t="shared" si="23"/>
        <v>0</v>
      </c>
      <c r="AT94" s="88">
        <f t="shared" si="24"/>
        <v>0</v>
      </c>
      <c r="AU94" s="88">
        <f t="shared" si="25"/>
        <v>0</v>
      </c>
      <c r="AV94" s="88">
        <f t="shared" si="26"/>
        <v>0</v>
      </c>
      <c r="AW94" s="88">
        <f t="shared" si="27"/>
        <v>0</v>
      </c>
      <c r="AX94" s="88">
        <f t="shared" si="28"/>
        <v>0</v>
      </c>
      <c r="AY94" s="88">
        <f t="shared" si="29"/>
        <v>0</v>
      </c>
      <c r="AZ94" s="88">
        <f t="shared" si="30"/>
        <v>0</v>
      </c>
      <c r="BB94" s="87">
        <f t="shared" si="31"/>
        <v>0</v>
      </c>
      <c r="BC94" s="87">
        <f t="shared" si="32"/>
        <v>0</v>
      </c>
      <c r="BD94" s="87">
        <f t="shared" si="33"/>
        <v>0</v>
      </c>
      <c r="BE94" s="87">
        <f t="shared" si="34"/>
        <v>0</v>
      </c>
      <c r="BF94" s="87">
        <f t="shared" si="35"/>
        <v>0</v>
      </c>
      <c r="BG94" s="87">
        <f t="shared" si="36"/>
        <v>0</v>
      </c>
      <c r="BH94" s="87"/>
    </row>
    <row r="95" spans="2:60" ht="15.75" customHeight="1">
      <c r="B95" s="1"/>
      <c r="C95" s="1"/>
      <c r="D95" s="1"/>
      <c r="E95" s="1"/>
      <c r="F95" s="1"/>
      <c r="L95" s="1"/>
      <c r="M95" s="1"/>
      <c r="N95" s="1"/>
      <c r="O95" s="1"/>
      <c r="P95" s="1"/>
      <c r="X95" s="1"/>
      <c r="AB95" s="1"/>
      <c r="AF95" s="88">
        <f t="shared" si="41"/>
        <v>288.47427859119659</v>
      </c>
      <c r="AG95" s="88">
        <f t="shared" si="11"/>
        <v>-338605.67154717963</v>
      </c>
      <c r="AH95" s="88">
        <f t="shared" si="12"/>
        <v>453908.50732076942</v>
      </c>
      <c r="AI95" s="88">
        <f t="shared" si="13"/>
        <v>0</v>
      </c>
      <c r="AJ95" s="88">
        <f t="shared" si="14"/>
        <v>0</v>
      </c>
      <c r="AK95" s="88">
        <f t="shared" si="15"/>
        <v>0</v>
      </c>
      <c r="AL95" s="88">
        <f t="shared" si="16"/>
        <v>0</v>
      </c>
      <c r="AM95" s="88">
        <f t="shared" si="17"/>
        <v>0</v>
      </c>
      <c r="AN95" s="88">
        <f t="shared" si="18"/>
        <v>0</v>
      </c>
      <c r="AO95" s="88">
        <f t="shared" si="19"/>
        <v>0</v>
      </c>
      <c r="AP95" s="88">
        <f t="shared" si="20"/>
        <v>0</v>
      </c>
      <c r="AQ95" s="88">
        <f t="shared" si="21"/>
        <v>0</v>
      </c>
      <c r="AR95" s="88">
        <f t="shared" si="22"/>
        <v>0</v>
      </c>
      <c r="AS95" s="88">
        <f t="shared" si="23"/>
        <v>0</v>
      </c>
      <c r="AT95" s="88">
        <f t="shared" si="24"/>
        <v>0</v>
      </c>
      <c r="AU95" s="88">
        <f t="shared" si="25"/>
        <v>0</v>
      </c>
      <c r="AV95" s="88">
        <f t="shared" si="26"/>
        <v>0</v>
      </c>
      <c r="AW95" s="88">
        <f t="shared" si="27"/>
        <v>0</v>
      </c>
      <c r="AX95" s="88">
        <f t="shared" si="28"/>
        <v>0</v>
      </c>
      <c r="AY95" s="88">
        <f t="shared" si="29"/>
        <v>0</v>
      </c>
      <c r="AZ95" s="88">
        <f t="shared" si="30"/>
        <v>0</v>
      </c>
      <c r="BB95" s="87">
        <f t="shared" si="31"/>
        <v>0</v>
      </c>
      <c r="BC95" s="87">
        <f t="shared" si="32"/>
        <v>0</v>
      </c>
      <c r="BD95" s="87">
        <f t="shared" si="33"/>
        <v>0</v>
      </c>
      <c r="BE95" s="87">
        <f t="shared" si="34"/>
        <v>0</v>
      </c>
      <c r="BF95" s="87">
        <f t="shared" si="35"/>
        <v>0</v>
      </c>
      <c r="BG95" s="87">
        <f t="shared" si="36"/>
        <v>0</v>
      </c>
      <c r="BH95" s="87"/>
    </row>
    <row r="96" spans="2:60" ht="15.75" customHeight="1">
      <c r="B96" s="1"/>
      <c r="C96" s="1"/>
      <c r="D96" s="1"/>
      <c r="E96" s="1"/>
      <c r="F96" s="1"/>
      <c r="L96" s="1"/>
      <c r="M96" s="1"/>
      <c r="N96" s="1"/>
      <c r="O96" s="1"/>
      <c r="P96" s="1"/>
      <c r="X96" s="1"/>
      <c r="AB96" s="1"/>
      <c r="AF96" s="88">
        <f t="shared" si="41"/>
        <v>294.24376416302056</v>
      </c>
      <c r="AG96" s="88">
        <f t="shared" si="11"/>
        <v>-373222.58497812337</v>
      </c>
      <c r="AH96" s="88">
        <f t="shared" si="12"/>
        <v>505833.87746718508</v>
      </c>
      <c r="AI96" s="88">
        <f t="shared" si="13"/>
        <v>0</v>
      </c>
      <c r="AJ96" s="88">
        <f t="shared" si="14"/>
        <v>0</v>
      </c>
      <c r="AK96" s="88">
        <f t="shared" si="15"/>
        <v>0</v>
      </c>
      <c r="AL96" s="88">
        <f t="shared" si="16"/>
        <v>0</v>
      </c>
      <c r="AM96" s="88">
        <f t="shared" si="17"/>
        <v>0</v>
      </c>
      <c r="AN96" s="88">
        <f t="shared" si="18"/>
        <v>0</v>
      </c>
      <c r="AO96" s="88">
        <f t="shared" si="19"/>
        <v>0</v>
      </c>
      <c r="AP96" s="88">
        <f t="shared" si="20"/>
        <v>0</v>
      </c>
      <c r="AQ96" s="88">
        <f t="shared" si="21"/>
        <v>0</v>
      </c>
      <c r="AR96" s="88">
        <f t="shared" si="22"/>
        <v>0</v>
      </c>
      <c r="AS96" s="88">
        <f t="shared" si="23"/>
        <v>0</v>
      </c>
      <c r="AT96" s="88">
        <f t="shared" si="24"/>
        <v>0</v>
      </c>
      <c r="AU96" s="88">
        <f t="shared" si="25"/>
        <v>0</v>
      </c>
      <c r="AV96" s="88">
        <f t="shared" si="26"/>
        <v>0</v>
      </c>
      <c r="AW96" s="88">
        <f t="shared" si="27"/>
        <v>0</v>
      </c>
      <c r="AX96" s="88">
        <f t="shared" si="28"/>
        <v>0</v>
      </c>
      <c r="AY96" s="88">
        <f t="shared" si="29"/>
        <v>0</v>
      </c>
      <c r="AZ96" s="88">
        <f t="shared" si="30"/>
        <v>0</v>
      </c>
      <c r="BB96" s="87">
        <f t="shared" si="31"/>
        <v>0</v>
      </c>
      <c r="BC96" s="87">
        <f t="shared" si="32"/>
        <v>0</v>
      </c>
      <c r="BD96" s="87">
        <f t="shared" si="33"/>
        <v>0</v>
      </c>
      <c r="BE96" s="87">
        <f t="shared" si="34"/>
        <v>0</v>
      </c>
      <c r="BF96" s="87">
        <f t="shared" si="35"/>
        <v>0</v>
      </c>
      <c r="BG96" s="87">
        <f t="shared" si="36"/>
        <v>0</v>
      </c>
      <c r="BH96" s="87"/>
    </row>
    <row r="97" spans="2:60" ht="15.75" customHeight="1">
      <c r="B97" s="1"/>
      <c r="C97" s="1"/>
      <c r="D97" s="1"/>
      <c r="E97" s="1"/>
      <c r="F97" s="1"/>
      <c r="L97" s="1"/>
      <c r="M97" s="1"/>
      <c r="N97" s="1"/>
      <c r="O97" s="1"/>
      <c r="P97" s="1"/>
      <c r="X97" s="1"/>
      <c r="AB97" s="1"/>
      <c r="AF97" s="88">
        <f t="shared" si="41"/>
        <v>300.128639446281</v>
      </c>
      <c r="AG97" s="88">
        <f t="shared" si="11"/>
        <v>-408531.83667768602</v>
      </c>
      <c r="AH97" s="88">
        <f t="shared" si="12"/>
        <v>558797.75501652912</v>
      </c>
      <c r="AI97" s="88">
        <f t="shared" si="13"/>
        <v>0</v>
      </c>
      <c r="AJ97" s="88">
        <f t="shared" si="14"/>
        <v>0</v>
      </c>
      <c r="AK97" s="88">
        <f t="shared" si="15"/>
        <v>0</v>
      </c>
      <c r="AL97" s="88">
        <f t="shared" si="16"/>
        <v>0</v>
      </c>
      <c r="AM97" s="88">
        <f t="shared" si="17"/>
        <v>0</v>
      </c>
      <c r="AN97" s="88">
        <f t="shared" si="18"/>
        <v>0</v>
      </c>
      <c r="AO97" s="88">
        <f t="shared" si="19"/>
        <v>0</v>
      </c>
      <c r="AP97" s="88">
        <f t="shared" si="20"/>
        <v>0</v>
      </c>
      <c r="AQ97" s="88">
        <f t="shared" si="21"/>
        <v>0</v>
      </c>
      <c r="AR97" s="88">
        <f t="shared" si="22"/>
        <v>0</v>
      </c>
      <c r="AS97" s="88">
        <f t="shared" si="23"/>
        <v>0</v>
      </c>
      <c r="AT97" s="88">
        <f t="shared" si="24"/>
        <v>0</v>
      </c>
      <c r="AU97" s="88">
        <f t="shared" si="25"/>
        <v>0</v>
      </c>
      <c r="AV97" s="88">
        <f t="shared" si="26"/>
        <v>0</v>
      </c>
      <c r="AW97" s="88">
        <f t="shared" si="27"/>
        <v>0</v>
      </c>
      <c r="AX97" s="88">
        <f t="shared" si="28"/>
        <v>0</v>
      </c>
      <c r="AY97" s="88">
        <f t="shared" si="29"/>
        <v>0</v>
      </c>
      <c r="AZ97" s="88">
        <f t="shared" si="30"/>
        <v>0</v>
      </c>
      <c r="BB97" s="87">
        <f t="shared" si="31"/>
        <v>0</v>
      </c>
      <c r="BC97" s="87">
        <f t="shared" si="32"/>
        <v>0</v>
      </c>
      <c r="BD97" s="87">
        <f t="shared" si="33"/>
        <v>0</v>
      </c>
      <c r="BE97" s="87">
        <f t="shared" si="34"/>
        <v>0</v>
      </c>
      <c r="BF97" s="87">
        <f t="shared" si="35"/>
        <v>0</v>
      </c>
      <c r="BG97" s="87">
        <f t="shared" si="36"/>
        <v>0</v>
      </c>
      <c r="BH97" s="87"/>
    </row>
    <row r="98" spans="2:60" ht="15.75" customHeight="1">
      <c r="B98" s="1"/>
      <c r="C98" s="1"/>
      <c r="D98" s="1"/>
      <c r="E98" s="1"/>
      <c r="F98" s="1"/>
      <c r="L98" s="1"/>
      <c r="M98" s="1"/>
      <c r="N98" s="1"/>
      <c r="O98" s="1"/>
      <c r="P98" s="1"/>
      <c r="X98" s="1"/>
      <c r="AB98" s="1"/>
      <c r="AF98" s="88">
        <f t="shared" si="41"/>
        <v>306.13121223520665</v>
      </c>
      <c r="AG98" s="88">
        <f t="shared" si="11"/>
        <v>-444547.2734112399</v>
      </c>
      <c r="AH98" s="88">
        <f t="shared" si="12"/>
        <v>612820.91011685994</v>
      </c>
      <c r="AI98" s="88">
        <f t="shared" si="13"/>
        <v>0</v>
      </c>
      <c r="AJ98" s="88">
        <f t="shared" si="14"/>
        <v>0</v>
      </c>
      <c r="AK98" s="88">
        <f t="shared" si="15"/>
        <v>0</v>
      </c>
      <c r="AL98" s="88">
        <f t="shared" si="16"/>
        <v>0</v>
      </c>
      <c r="AM98" s="88">
        <f t="shared" si="17"/>
        <v>0</v>
      </c>
      <c r="AN98" s="88">
        <f t="shared" si="18"/>
        <v>0</v>
      </c>
      <c r="AO98" s="88">
        <f t="shared" si="19"/>
        <v>0</v>
      </c>
      <c r="AP98" s="88">
        <f t="shared" si="20"/>
        <v>0</v>
      </c>
      <c r="AQ98" s="88">
        <f t="shared" si="21"/>
        <v>0</v>
      </c>
      <c r="AR98" s="88">
        <f t="shared" si="22"/>
        <v>0</v>
      </c>
      <c r="AS98" s="88">
        <f t="shared" si="23"/>
        <v>0</v>
      </c>
      <c r="AT98" s="88">
        <f t="shared" si="24"/>
        <v>0</v>
      </c>
      <c r="AU98" s="88">
        <f t="shared" si="25"/>
        <v>0</v>
      </c>
      <c r="AV98" s="88">
        <f t="shared" si="26"/>
        <v>0</v>
      </c>
      <c r="AW98" s="88">
        <f t="shared" si="27"/>
        <v>0</v>
      </c>
      <c r="AX98" s="88">
        <f t="shared" si="28"/>
        <v>0</v>
      </c>
      <c r="AY98" s="88">
        <f t="shared" si="29"/>
        <v>0</v>
      </c>
      <c r="AZ98" s="88">
        <f t="shared" si="30"/>
        <v>0</v>
      </c>
      <c r="BB98" s="87">
        <f t="shared" si="31"/>
        <v>0</v>
      </c>
      <c r="BC98" s="87">
        <f t="shared" si="32"/>
        <v>0</v>
      </c>
      <c r="BD98" s="87">
        <f t="shared" si="33"/>
        <v>0</v>
      </c>
      <c r="BE98" s="87">
        <f t="shared" si="34"/>
        <v>0</v>
      </c>
      <c r="BF98" s="87">
        <f t="shared" si="35"/>
        <v>0</v>
      </c>
      <c r="BG98" s="87">
        <f t="shared" si="36"/>
        <v>0</v>
      </c>
      <c r="BH98" s="87"/>
    </row>
    <row r="99" spans="2:60" ht="15.75" customHeight="1">
      <c r="B99" s="1"/>
      <c r="C99" s="1"/>
      <c r="D99" s="1"/>
      <c r="E99" s="1"/>
      <c r="F99" s="1"/>
      <c r="L99" s="1"/>
      <c r="M99" s="1"/>
      <c r="N99" s="1"/>
      <c r="O99" s="1"/>
      <c r="P99" s="1"/>
      <c r="X99" s="1"/>
      <c r="AB99" s="1"/>
      <c r="AF99" s="88">
        <f t="shared" si="41"/>
        <v>312.25383647991077</v>
      </c>
      <c r="AG99" s="88">
        <f t="shared" si="11"/>
        <v>-481283.01887946471</v>
      </c>
      <c r="AH99" s="88">
        <f t="shared" si="12"/>
        <v>667924.52831919701</v>
      </c>
      <c r="AI99" s="88">
        <f t="shared" si="13"/>
        <v>0</v>
      </c>
      <c r="AJ99" s="88">
        <f t="shared" si="14"/>
        <v>0</v>
      </c>
      <c r="AK99" s="88">
        <f t="shared" si="15"/>
        <v>0</v>
      </c>
      <c r="AL99" s="88">
        <f t="shared" si="16"/>
        <v>0</v>
      </c>
      <c r="AM99" s="88">
        <f t="shared" si="17"/>
        <v>0</v>
      </c>
      <c r="AN99" s="88">
        <f t="shared" si="18"/>
        <v>0</v>
      </c>
      <c r="AO99" s="88">
        <f t="shared" si="19"/>
        <v>0</v>
      </c>
      <c r="AP99" s="88">
        <f t="shared" si="20"/>
        <v>0</v>
      </c>
      <c r="AQ99" s="88">
        <f t="shared" si="21"/>
        <v>0</v>
      </c>
      <c r="AR99" s="88">
        <f t="shared" si="22"/>
        <v>0</v>
      </c>
      <c r="AS99" s="88">
        <f t="shared" si="23"/>
        <v>0</v>
      </c>
      <c r="AT99" s="88">
        <f t="shared" si="24"/>
        <v>0</v>
      </c>
      <c r="AU99" s="88">
        <f t="shared" si="25"/>
        <v>0</v>
      </c>
      <c r="AV99" s="88">
        <f t="shared" si="26"/>
        <v>0</v>
      </c>
      <c r="AW99" s="88">
        <f t="shared" si="27"/>
        <v>0</v>
      </c>
      <c r="AX99" s="88">
        <f t="shared" si="28"/>
        <v>0</v>
      </c>
      <c r="AY99" s="88">
        <f t="shared" si="29"/>
        <v>0</v>
      </c>
      <c r="AZ99" s="88">
        <f t="shared" si="30"/>
        <v>0</v>
      </c>
      <c r="BB99" s="87">
        <f t="shared" si="31"/>
        <v>0</v>
      </c>
      <c r="BC99" s="87">
        <f t="shared" si="32"/>
        <v>0</v>
      </c>
      <c r="BD99" s="87">
        <f t="shared" si="33"/>
        <v>0</v>
      </c>
      <c r="BE99" s="87">
        <f t="shared" si="34"/>
        <v>0</v>
      </c>
      <c r="BF99" s="87">
        <f t="shared" si="35"/>
        <v>0</v>
      </c>
      <c r="BG99" s="87">
        <f t="shared" si="36"/>
        <v>0</v>
      </c>
      <c r="BH99" s="87"/>
    </row>
    <row r="100" spans="2:60" ht="15.75" customHeight="1">
      <c r="B100" s="1"/>
      <c r="C100" s="1"/>
      <c r="D100" s="1"/>
      <c r="E100" s="1"/>
      <c r="F100" s="1"/>
      <c r="L100" s="1"/>
      <c r="M100" s="1"/>
      <c r="N100" s="1"/>
      <c r="O100" s="1"/>
      <c r="P100" s="1"/>
      <c r="X100" s="1"/>
      <c r="AB100" s="1"/>
      <c r="AF100" s="1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B100" s="1"/>
      <c r="BC100" s="1"/>
      <c r="BD100" s="1"/>
      <c r="BE100" s="1"/>
      <c r="BF100" s="1"/>
      <c r="BG100" s="1"/>
      <c r="BH100" s="1"/>
    </row>
    <row r="101" spans="2:60" ht="15.75" customHeight="1">
      <c r="B101" s="1"/>
      <c r="C101" s="1"/>
      <c r="D101" s="1"/>
      <c r="E101" s="1"/>
      <c r="F101" s="1"/>
      <c r="L101" s="1"/>
      <c r="M101" s="1"/>
      <c r="N101" s="1"/>
      <c r="O101" s="1"/>
      <c r="P101" s="1"/>
      <c r="X101" s="1"/>
      <c r="AB101" s="1"/>
      <c r="AF101" s="1"/>
      <c r="AG101" s="87" t="s">
        <v>64</v>
      </c>
      <c r="AH101" s="87" t="s">
        <v>65</v>
      </c>
      <c r="AI101" s="87" t="s">
        <v>66</v>
      </c>
      <c r="AJ101" s="87" t="s">
        <v>67</v>
      </c>
      <c r="AK101" s="87" t="s">
        <v>68</v>
      </c>
      <c r="AL101" s="87" t="s">
        <v>69</v>
      </c>
      <c r="AM101" s="87" t="s">
        <v>70</v>
      </c>
      <c r="AN101" s="87" t="s">
        <v>71</v>
      </c>
      <c r="AO101" s="87" t="s">
        <v>72</v>
      </c>
      <c r="AP101" s="87" t="s">
        <v>73</v>
      </c>
      <c r="AQ101" s="87" t="s">
        <v>74</v>
      </c>
      <c r="AR101" s="87" t="s">
        <v>75</v>
      </c>
      <c r="AS101" s="87" t="s">
        <v>76</v>
      </c>
      <c r="AT101" s="87" t="s">
        <v>77</v>
      </c>
      <c r="AU101" s="87" t="s">
        <v>78</v>
      </c>
      <c r="AV101" s="87" t="s">
        <v>79</v>
      </c>
      <c r="AW101" s="87" t="s">
        <v>80</v>
      </c>
      <c r="AX101" s="87" t="s">
        <v>81</v>
      </c>
      <c r="AY101" s="87" t="s">
        <v>82</v>
      </c>
      <c r="AZ101" s="87" t="s">
        <v>83</v>
      </c>
      <c r="BB101" s="1"/>
      <c r="BC101" s="1"/>
      <c r="BD101" s="1"/>
      <c r="BE101" s="1"/>
      <c r="BF101" s="1"/>
      <c r="BG101" s="1"/>
      <c r="BH101" s="1"/>
    </row>
    <row r="102" spans="2:60" ht="15.75" customHeight="1">
      <c r="B102" s="1"/>
      <c r="C102" s="1"/>
      <c r="D102" s="1"/>
      <c r="E102" s="1"/>
      <c r="F102" s="1"/>
      <c r="L102" s="1"/>
      <c r="M102" s="1"/>
      <c r="N102" s="1"/>
      <c r="O102" s="1"/>
      <c r="P102" s="1"/>
      <c r="X102" s="1"/>
      <c r="AB102" s="1"/>
      <c r="AF102" s="1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B102" s="1"/>
      <c r="BC102" s="1"/>
      <c r="BD102" s="1"/>
      <c r="BE102" s="1"/>
      <c r="BF102" s="1"/>
      <c r="BG102" s="1"/>
      <c r="BH102" s="1"/>
    </row>
    <row r="103" spans="2:60" ht="15.75" customHeight="1">
      <c r="B103" s="1"/>
      <c r="C103" s="1"/>
      <c r="D103" s="1"/>
      <c r="E103" s="1"/>
      <c r="F103" s="1"/>
      <c r="L103" s="1"/>
      <c r="M103" s="1"/>
      <c r="N103" s="1"/>
      <c r="O103" s="1"/>
      <c r="P103" s="1"/>
      <c r="X103" s="1"/>
      <c r="AB103" s="1"/>
      <c r="AF103" s="1"/>
      <c r="AG103" s="88">
        <f t="shared" ref="AG103:AG137" si="42">IF(AF65&lt;$N$4,$M$4*100*($N$4-AF65-$O$4),0-$M$4*100*$O$4)</f>
        <v>0</v>
      </c>
      <c r="AH103" s="88">
        <f t="shared" ref="AH103:AH137" si="43">IF(AF65&lt;$N$5,$M$5*100*($N$5-AF65-$O$5),0-$M$5*100*$O$5)</f>
        <v>0</v>
      </c>
      <c r="AI103" s="88">
        <f t="shared" ref="AI103:AI137" si="44">IF(AF65&lt;$N$6,$M$6*100*($N$6-AF65-$O$6),0-$M$6*100*$O$6)</f>
        <v>0</v>
      </c>
      <c r="AJ103" s="88">
        <f t="shared" ref="AJ103:AJ137" si="45">IF(AF65&lt;$N$7,$M$7*100*($N$7-AF65-$O$7),0-$M$7*100*$O$7)</f>
        <v>0</v>
      </c>
      <c r="AK103" s="88">
        <f t="shared" ref="AK103:AK137" si="46">IF(AF65&lt;$N$8,$M$8*100*($N$8-AF65-$O$8),0-$M$8*100*$O$8)</f>
        <v>0</v>
      </c>
      <c r="AL103" s="88">
        <f t="shared" ref="AL103:AL137" si="47">IF(AF65&lt;$N$9,$M$9*100*($N$9-AF65-$O$9),0-$M$9*100*$O$9)</f>
        <v>0</v>
      </c>
      <c r="AM103" s="88">
        <f t="shared" ref="AM103:AM137" si="48">IF(AF65&lt;$N$10,$M$10*100*($N$10-AF65-$O$10),0-$M$10*100*$O$10)</f>
        <v>0</v>
      </c>
      <c r="AN103" s="88">
        <f t="shared" ref="AN103:AN137" si="49">IF(AF65&lt;$N$11,$M$11*100*($N$11-AF65-$O$11),0-$M$11*100*$O$11)</f>
        <v>0</v>
      </c>
      <c r="AO103" s="88">
        <f t="shared" ref="AO103:AO137" si="50">IF(AF65&lt;$N$12,$M$12*100*($N$12-AF65-$O$12),0-$M$12*100*$O$12)</f>
        <v>0</v>
      </c>
      <c r="AP103" s="88">
        <f t="shared" ref="AP103:AP137" si="51">IF(AF65&lt;$N$13,$M$13*100*($N$13-AF65-$O$13),0-$M$13*100*$O$13)</f>
        <v>0</v>
      </c>
      <c r="AQ103" s="88">
        <f t="shared" ref="AQ103:AQ137" si="52">IF(AF65&lt;$N$14,$M$14*100*($N$14-AF65-$O$14),0-$M$14*100*$O$14)</f>
        <v>0</v>
      </c>
      <c r="AR103" s="88">
        <f t="shared" ref="AR103:AR137" si="53">IF(AF65&lt;$N$15,$M$15*100*($N$15-AF65-$O$15),0-$M$15*100*$O$15)</f>
        <v>0</v>
      </c>
      <c r="AS103" s="88">
        <f t="shared" ref="AS103:AS137" si="54">IF(AF65&lt;$N$16,$M$16*100*($N$16-AF65-$O$16),0-$M$16*100*$O$16)</f>
        <v>0</v>
      </c>
      <c r="AT103" s="88">
        <f t="shared" ref="AT103:AT137" si="55">IF(AF65&lt;$N$17,$M$17*100*($N$17-AF65-$O$17),0-$M$17*100*$O$17)</f>
        <v>0</v>
      </c>
      <c r="AU103" s="88">
        <f t="shared" ref="AU103:AU137" si="56">IF(AF65&lt;$N$18,$M$18*100*($N$18-AF65-$O$18),0-$M$18*100*$O$18)</f>
        <v>0</v>
      </c>
      <c r="AV103" s="88">
        <f t="shared" ref="AV103:AV137" si="57">IF(AF65&lt;$N$19,$M$19*100*($N$19-AF65-$O$19),0-$M$19*100*$O$19)</f>
        <v>0</v>
      </c>
      <c r="AW103" s="88">
        <f t="shared" ref="AW103:AW137" si="58">IF(AF65&lt;$N$20,$M$20*100*($N$20-AF65-$O$20),0-$M$20*100*$O$20)</f>
        <v>0</v>
      </c>
      <c r="AX103" s="88">
        <f t="shared" ref="AX103:AX137" si="59">IF(AF65&lt;$N$21,$M$21*100*($N$21-AF65-$O$21),0-$M$21*100*$O$21)</f>
        <v>0</v>
      </c>
      <c r="AY103" s="88">
        <f t="shared" ref="AY103:AY137" si="60">IF(AF65&lt;$N$22,$M$22*100*($N$22-AF65-$O$22),0-$M$22*100*$O$22)</f>
        <v>0</v>
      </c>
      <c r="AZ103" s="88">
        <f t="shared" ref="AZ103:AZ137" si="61">IF(AF65&lt;$N$23,$M$23*100*($N$23-AF65-$O$23),0-$M$23*100*$O$23)</f>
        <v>0</v>
      </c>
      <c r="BB103" s="1"/>
      <c r="BC103" s="1"/>
      <c r="BD103" s="1"/>
      <c r="BE103" s="1"/>
      <c r="BF103" s="1"/>
      <c r="BG103" s="1"/>
      <c r="BH103" s="1"/>
    </row>
    <row r="104" spans="2:60" ht="15.75" customHeight="1">
      <c r="B104" s="1"/>
      <c r="C104" s="1"/>
      <c r="D104" s="1"/>
      <c r="E104" s="1"/>
      <c r="F104" s="1"/>
      <c r="L104" s="1"/>
      <c r="M104" s="1"/>
      <c r="N104" s="1"/>
      <c r="O104" s="1"/>
      <c r="P104" s="1"/>
      <c r="X104" s="1"/>
      <c r="AB104" s="1"/>
      <c r="AF104" s="1"/>
      <c r="AG104" s="88">
        <f t="shared" si="42"/>
        <v>0</v>
      </c>
      <c r="AH104" s="88">
        <f t="shared" si="43"/>
        <v>0</v>
      </c>
      <c r="AI104" s="88">
        <f t="shared" si="44"/>
        <v>0</v>
      </c>
      <c r="AJ104" s="88">
        <f t="shared" si="45"/>
        <v>0</v>
      </c>
      <c r="AK104" s="88">
        <f t="shared" si="46"/>
        <v>0</v>
      </c>
      <c r="AL104" s="88">
        <f t="shared" si="47"/>
        <v>0</v>
      </c>
      <c r="AM104" s="88">
        <f t="shared" si="48"/>
        <v>0</v>
      </c>
      <c r="AN104" s="88">
        <f t="shared" si="49"/>
        <v>0</v>
      </c>
      <c r="AO104" s="88">
        <f t="shared" si="50"/>
        <v>0</v>
      </c>
      <c r="AP104" s="88">
        <f t="shared" si="51"/>
        <v>0</v>
      </c>
      <c r="AQ104" s="88">
        <f t="shared" si="52"/>
        <v>0</v>
      </c>
      <c r="AR104" s="88">
        <f t="shared" si="53"/>
        <v>0</v>
      </c>
      <c r="AS104" s="88">
        <f t="shared" si="54"/>
        <v>0</v>
      </c>
      <c r="AT104" s="88">
        <f t="shared" si="55"/>
        <v>0</v>
      </c>
      <c r="AU104" s="88">
        <f t="shared" si="56"/>
        <v>0</v>
      </c>
      <c r="AV104" s="88">
        <f t="shared" si="57"/>
        <v>0</v>
      </c>
      <c r="AW104" s="88">
        <f t="shared" si="58"/>
        <v>0</v>
      </c>
      <c r="AX104" s="88">
        <f t="shared" si="59"/>
        <v>0</v>
      </c>
      <c r="AY104" s="88">
        <f t="shared" si="60"/>
        <v>0</v>
      </c>
      <c r="AZ104" s="88">
        <f t="shared" si="61"/>
        <v>0</v>
      </c>
      <c r="BB104" s="1"/>
      <c r="BC104" s="1"/>
      <c r="BD104" s="1"/>
      <c r="BE104" s="1"/>
      <c r="BF104" s="1"/>
      <c r="BG104" s="1"/>
      <c r="BH104" s="1"/>
    </row>
    <row r="105" spans="2:60" ht="15.75" customHeight="1">
      <c r="B105" s="1"/>
      <c r="C105" s="1"/>
      <c r="D105" s="1"/>
      <c r="E105" s="1"/>
      <c r="F105" s="1"/>
      <c r="L105" s="1"/>
      <c r="M105" s="1"/>
      <c r="N105" s="1"/>
      <c r="O105" s="1"/>
      <c r="P105" s="1"/>
      <c r="X105" s="1"/>
      <c r="AB105" s="1"/>
      <c r="AF105" s="1"/>
      <c r="AG105" s="88">
        <f t="shared" si="42"/>
        <v>0</v>
      </c>
      <c r="AH105" s="88">
        <f t="shared" si="43"/>
        <v>0</v>
      </c>
      <c r="AI105" s="88">
        <f t="shared" si="44"/>
        <v>0</v>
      </c>
      <c r="AJ105" s="88">
        <f t="shared" si="45"/>
        <v>0</v>
      </c>
      <c r="AK105" s="88">
        <f t="shared" si="46"/>
        <v>0</v>
      </c>
      <c r="AL105" s="88">
        <f t="shared" si="47"/>
        <v>0</v>
      </c>
      <c r="AM105" s="88">
        <f t="shared" si="48"/>
        <v>0</v>
      </c>
      <c r="AN105" s="88">
        <f t="shared" si="49"/>
        <v>0</v>
      </c>
      <c r="AO105" s="88">
        <f t="shared" si="50"/>
        <v>0</v>
      </c>
      <c r="AP105" s="88">
        <f t="shared" si="51"/>
        <v>0</v>
      </c>
      <c r="AQ105" s="88">
        <f t="shared" si="52"/>
        <v>0</v>
      </c>
      <c r="AR105" s="88">
        <f t="shared" si="53"/>
        <v>0</v>
      </c>
      <c r="AS105" s="88">
        <f t="shared" si="54"/>
        <v>0</v>
      </c>
      <c r="AT105" s="88">
        <f t="shared" si="55"/>
        <v>0</v>
      </c>
      <c r="AU105" s="88">
        <f t="shared" si="56"/>
        <v>0</v>
      </c>
      <c r="AV105" s="88">
        <f t="shared" si="57"/>
        <v>0</v>
      </c>
      <c r="AW105" s="88">
        <f t="shared" si="58"/>
        <v>0</v>
      </c>
      <c r="AX105" s="88">
        <f t="shared" si="59"/>
        <v>0</v>
      </c>
      <c r="AY105" s="88">
        <f t="shared" si="60"/>
        <v>0</v>
      </c>
      <c r="AZ105" s="88">
        <f t="shared" si="61"/>
        <v>0</v>
      </c>
      <c r="BB105" s="1"/>
      <c r="BC105" s="1"/>
      <c r="BD105" s="1"/>
      <c r="BE105" s="1"/>
      <c r="BF105" s="1"/>
      <c r="BG105" s="1"/>
      <c r="BH105" s="1"/>
    </row>
    <row r="106" spans="2:60" ht="15.75" customHeight="1">
      <c r="B106" s="1"/>
      <c r="C106" s="1"/>
      <c r="D106" s="1"/>
      <c r="E106" s="1"/>
      <c r="F106" s="1"/>
      <c r="L106" s="1"/>
      <c r="M106" s="1"/>
      <c r="N106" s="1"/>
      <c r="O106" s="1"/>
      <c r="P106" s="1"/>
      <c r="X106" s="1"/>
      <c r="AB106" s="1"/>
      <c r="AF106" s="1"/>
      <c r="AG106" s="88">
        <f t="shared" si="42"/>
        <v>0</v>
      </c>
      <c r="AH106" s="88">
        <f t="shared" si="43"/>
        <v>0</v>
      </c>
      <c r="AI106" s="88">
        <f t="shared" si="44"/>
        <v>0</v>
      </c>
      <c r="AJ106" s="88">
        <f t="shared" si="45"/>
        <v>0</v>
      </c>
      <c r="AK106" s="88">
        <f t="shared" si="46"/>
        <v>0</v>
      </c>
      <c r="AL106" s="88">
        <f t="shared" si="47"/>
        <v>0</v>
      </c>
      <c r="AM106" s="88">
        <f t="shared" si="48"/>
        <v>0</v>
      </c>
      <c r="AN106" s="88">
        <f t="shared" si="49"/>
        <v>0</v>
      </c>
      <c r="AO106" s="88">
        <f t="shared" si="50"/>
        <v>0</v>
      </c>
      <c r="AP106" s="88">
        <f t="shared" si="51"/>
        <v>0</v>
      </c>
      <c r="AQ106" s="88">
        <f t="shared" si="52"/>
        <v>0</v>
      </c>
      <c r="AR106" s="88">
        <f t="shared" si="53"/>
        <v>0</v>
      </c>
      <c r="AS106" s="88">
        <f t="shared" si="54"/>
        <v>0</v>
      </c>
      <c r="AT106" s="88">
        <f t="shared" si="55"/>
        <v>0</v>
      </c>
      <c r="AU106" s="88">
        <f t="shared" si="56"/>
        <v>0</v>
      </c>
      <c r="AV106" s="88">
        <f t="shared" si="57"/>
        <v>0</v>
      </c>
      <c r="AW106" s="88">
        <f t="shared" si="58"/>
        <v>0</v>
      </c>
      <c r="AX106" s="88">
        <f t="shared" si="59"/>
        <v>0</v>
      </c>
      <c r="AY106" s="88">
        <f t="shared" si="60"/>
        <v>0</v>
      </c>
      <c r="AZ106" s="88">
        <f t="shared" si="61"/>
        <v>0</v>
      </c>
      <c r="BB106" s="1"/>
      <c r="BC106" s="1"/>
      <c r="BD106" s="1"/>
      <c r="BE106" s="1"/>
      <c r="BF106" s="1"/>
      <c r="BG106" s="1"/>
      <c r="BH106" s="1"/>
    </row>
    <row r="107" spans="2:60" ht="15.75" customHeight="1">
      <c r="B107" s="1"/>
      <c r="C107" s="1"/>
      <c r="D107" s="1"/>
      <c r="E107" s="1"/>
      <c r="F107" s="1"/>
      <c r="L107" s="1"/>
      <c r="M107" s="1"/>
      <c r="N107" s="1"/>
      <c r="O107" s="1"/>
      <c r="P107" s="1"/>
      <c r="X107" s="1"/>
      <c r="AB107" s="1"/>
      <c r="AF107" s="1"/>
      <c r="AG107" s="88">
        <f t="shared" si="42"/>
        <v>0</v>
      </c>
      <c r="AH107" s="88">
        <f t="shared" si="43"/>
        <v>0</v>
      </c>
      <c r="AI107" s="88">
        <f t="shared" si="44"/>
        <v>0</v>
      </c>
      <c r="AJ107" s="88">
        <f t="shared" si="45"/>
        <v>0</v>
      </c>
      <c r="AK107" s="88">
        <f t="shared" si="46"/>
        <v>0</v>
      </c>
      <c r="AL107" s="88">
        <f t="shared" si="47"/>
        <v>0</v>
      </c>
      <c r="AM107" s="88">
        <f t="shared" si="48"/>
        <v>0</v>
      </c>
      <c r="AN107" s="88">
        <f t="shared" si="49"/>
        <v>0</v>
      </c>
      <c r="AO107" s="88">
        <f t="shared" si="50"/>
        <v>0</v>
      </c>
      <c r="AP107" s="88">
        <f t="shared" si="51"/>
        <v>0</v>
      </c>
      <c r="AQ107" s="88">
        <f t="shared" si="52"/>
        <v>0</v>
      </c>
      <c r="AR107" s="88">
        <f t="shared" si="53"/>
        <v>0</v>
      </c>
      <c r="AS107" s="88">
        <f t="shared" si="54"/>
        <v>0</v>
      </c>
      <c r="AT107" s="88">
        <f t="shared" si="55"/>
        <v>0</v>
      </c>
      <c r="AU107" s="88">
        <f t="shared" si="56"/>
        <v>0</v>
      </c>
      <c r="AV107" s="88">
        <f t="shared" si="57"/>
        <v>0</v>
      </c>
      <c r="AW107" s="88">
        <f t="shared" si="58"/>
        <v>0</v>
      </c>
      <c r="AX107" s="88">
        <f t="shared" si="59"/>
        <v>0</v>
      </c>
      <c r="AY107" s="88">
        <f t="shared" si="60"/>
        <v>0</v>
      </c>
      <c r="AZ107" s="88">
        <f t="shared" si="61"/>
        <v>0</v>
      </c>
      <c r="BB107" s="1"/>
      <c r="BC107" s="1"/>
      <c r="BD107" s="1"/>
      <c r="BE107" s="1"/>
      <c r="BF107" s="1"/>
      <c r="BG107" s="1"/>
      <c r="BH107" s="1"/>
    </row>
    <row r="108" spans="2:60" ht="15.75" customHeight="1">
      <c r="B108" s="1"/>
      <c r="C108" s="1"/>
      <c r="D108" s="1"/>
      <c r="E108" s="1"/>
      <c r="F108" s="1"/>
      <c r="L108" s="1"/>
      <c r="M108" s="1"/>
      <c r="N108" s="1"/>
      <c r="O108" s="1"/>
      <c r="P108" s="1"/>
      <c r="X108" s="1"/>
      <c r="AB108" s="1"/>
      <c r="AF108" s="1"/>
      <c r="AG108" s="88">
        <f t="shared" si="42"/>
        <v>0</v>
      </c>
      <c r="AH108" s="88">
        <f t="shared" si="43"/>
        <v>0</v>
      </c>
      <c r="AI108" s="88">
        <f t="shared" si="44"/>
        <v>0</v>
      </c>
      <c r="AJ108" s="88">
        <f t="shared" si="45"/>
        <v>0</v>
      </c>
      <c r="AK108" s="88">
        <f t="shared" si="46"/>
        <v>0</v>
      </c>
      <c r="AL108" s="88">
        <f t="shared" si="47"/>
        <v>0</v>
      </c>
      <c r="AM108" s="88">
        <f t="shared" si="48"/>
        <v>0</v>
      </c>
      <c r="AN108" s="88">
        <f t="shared" si="49"/>
        <v>0</v>
      </c>
      <c r="AO108" s="88">
        <f t="shared" si="50"/>
        <v>0</v>
      </c>
      <c r="AP108" s="88">
        <f t="shared" si="51"/>
        <v>0</v>
      </c>
      <c r="AQ108" s="88">
        <f t="shared" si="52"/>
        <v>0</v>
      </c>
      <c r="AR108" s="88">
        <f t="shared" si="53"/>
        <v>0</v>
      </c>
      <c r="AS108" s="88">
        <f t="shared" si="54"/>
        <v>0</v>
      </c>
      <c r="AT108" s="88">
        <f t="shared" si="55"/>
        <v>0</v>
      </c>
      <c r="AU108" s="88">
        <f t="shared" si="56"/>
        <v>0</v>
      </c>
      <c r="AV108" s="88">
        <f t="shared" si="57"/>
        <v>0</v>
      </c>
      <c r="AW108" s="88">
        <f t="shared" si="58"/>
        <v>0</v>
      </c>
      <c r="AX108" s="88">
        <f t="shared" si="59"/>
        <v>0</v>
      </c>
      <c r="AY108" s="88">
        <f t="shared" si="60"/>
        <v>0</v>
      </c>
      <c r="AZ108" s="88">
        <f t="shared" si="61"/>
        <v>0</v>
      </c>
      <c r="BB108" s="1"/>
      <c r="BC108" s="1"/>
      <c r="BD108" s="1"/>
      <c r="BE108" s="1"/>
      <c r="BF108" s="1"/>
      <c r="BG108" s="1"/>
      <c r="BH108" s="1"/>
    </row>
    <row r="109" spans="2:60" ht="15.75" customHeight="1">
      <c r="B109" s="1"/>
      <c r="C109" s="1"/>
      <c r="D109" s="1"/>
      <c r="E109" s="1"/>
      <c r="F109" s="1"/>
      <c r="L109" s="1"/>
      <c r="M109" s="1"/>
      <c r="N109" s="1"/>
      <c r="O109" s="1"/>
      <c r="P109" s="1"/>
      <c r="X109" s="1"/>
      <c r="AB109" s="1"/>
      <c r="AF109" s="1"/>
      <c r="AG109" s="88">
        <f t="shared" si="42"/>
        <v>0</v>
      </c>
      <c r="AH109" s="88">
        <f t="shared" si="43"/>
        <v>0</v>
      </c>
      <c r="AI109" s="88">
        <f t="shared" si="44"/>
        <v>0</v>
      </c>
      <c r="AJ109" s="88">
        <f t="shared" si="45"/>
        <v>0</v>
      </c>
      <c r="AK109" s="88">
        <f t="shared" si="46"/>
        <v>0</v>
      </c>
      <c r="AL109" s="88">
        <f t="shared" si="47"/>
        <v>0</v>
      </c>
      <c r="AM109" s="88">
        <f t="shared" si="48"/>
        <v>0</v>
      </c>
      <c r="AN109" s="88">
        <f t="shared" si="49"/>
        <v>0</v>
      </c>
      <c r="AO109" s="88">
        <f t="shared" si="50"/>
        <v>0</v>
      </c>
      <c r="AP109" s="88">
        <f t="shared" si="51"/>
        <v>0</v>
      </c>
      <c r="AQ109" s="88">
        <f t="shared" si="52"/>
        <v>0</v>
      </c>
      <c r="AR109" s="88">
        <f t="shared" si="53"/>
        <v>0</v>
      </c>
      <c r="AS109" s="88">
        <f t="shared" si="54"/>
        <v>0</v>
      </c>
      <c r="AT109" s="88">
        <f t="shared" si="55"/>
        <v>0</v>
      </c>
      <c r="AU109" s="88">
        <f t="shared" si="56"/>
        <v>0</v>
      </c>
      <c r="AV109" s="88">
        <f t="shared" si="57"/>
        <v>0</v>
      </c>
      <c r="AW109" s="88">
        <f t="shared" si="58"/>
        <v>0</v>
      </c>
      <c r="AX109" s="88">
        <f t="shared" si="59"/>
        <v>0</v>
      </c>
      <c r="AY109" s="88">
        <f t="shared" si="60"/>
        <v>0</v>
      </c>
      <c r="AZ109" s="88">
        <f t="shared" si="61"/>
        <v>0</v>
      </c>
      <c r="BB109" s="1"/>
      <c r="BC109" s="1"/>
      <c r="BD109" s="1"/>
      <c r="BE109" s="1"/>
      <c r="BF109" s="1"/>
      <c r="BG109" s="1"/>
      <c r="BH109" s="1"/>
    </row>
    <row r="110" spans="2:60" ht="15.75" customHeight="1">
      <c r="B110" s="1"/>
      <c r="C110" s="1"/>
      <c r="D110" s="1"/>
      <c r="E110" s="1"/>
      <c r="F110" s="1"/>
      <c r="L110" s="1"/>
      <c r="M110" s="1"/>
      <c r="N110" s="1"/>
      <c r="O110" s="1"/>
      <c r="P110" s="1"/>
      <c r="X110" s="1"/>
      <c r="AB110" s="1"/>
      <c r="AF110" s="1"/>
      <c r="AG110" s="88">
        <f t="shared" si="42"/>
        <v>0</v>
      </c>
      <c r="AH110" s="88">
        <f t="shared" si="43"/>
        <v>0</v>
      </c>
      <c r="AI110" s="88">
        <f t="shared" si="44"/>
        <v>0</v>
      </c>
      <c r="AJ110" s="88">
        <f t="shared" si="45"/>
        <v>0</v>
      </c>
      <c r="AK110" s="88">
        <f t="shared" si="46"/>
        <v>0</v>
      </c>
      <c r="AL110" s="88">
        <f t="shared" si="47"/>
        <v>0</v>
      </c>
      <c r="AM110" s="88">
        <f t="shared" si="48"/>
        <v>0</v>
      </c>
      <c r="AN110" s="88">
        <f t="shared" si="49"/>
        <v>0</v>
      </c>
      <c r="AO110" s="88">
        <f t="shared" si="50"/>
        <v>0</v>
      </c>
      <c r="AP110" s="88">
        <f t="shared" si="51"/>
        <v>0</v>
      </c>
      <c r="AQ110" s="88">
        <f t="shared" si="52"/>
        <v>0</v>
      </c>
      <c r="AR110" s="88">
        <f t="shared" si="53"/>
        <v>0</v>
      </c>
      <c r="AS110" s="88">
        <f t="shared" si="54"/>
        <v>0</v>
      </c>
      <c r="AT110" s="88">
        <f t="shared" si="55"/>
        <v>0</v>
      </c>
      <c r="AU110" s="88">
        <f t="shared" si="56"/>
        <v>0</v>
      </c>
      <c r="AV110" s="88">
        <f t="shared" si="57"/>
        <v>0</v>
      </c>
      <c r="AW110" s="88">
        <f t="shared" si="58"/>
        <v>0</v>
      </c>
      <c r="AX110" s="88">
        <f t="shared" si="59"/>
        <v>0</v>
      </c>
      <c r="AY110" s="88">
        <f t="shared" si="60"/>
        <v>0</v>
      </c>
      <c r="AZ110" s="88">
        <f t="shared" si="61"/>
        <v>0</v>
      </c>
      <c r="BB110" s="1"/>
      <c r="BC110" s="1"/>
      <c r="BD110" s="1"/>
      <c r="BE110" s="1"/>
      <c r="BF110" s="1"/>
      <c r="BG110" s="1"/>
      <c r="BH110" s="1"/>
    </row>
    <row r="111" spans="2:60" ht="15.75" customHeight="1">
      <c r="B111" s="1"/>
      <c r="C111" s="1"/>
      <c r="D111" s="1"/>
      <c r="E111" s="1"/>
      <c r="F111" s="1"/>
      <c r="L111" s="1"/>
      <c r="M111" s="1"/>
      <c r="N111" s="1"/>
      <c r="O111" s="1"/>
      <c r="P111" s="1"/>
      <c r="X111" s="1"/>
      <c r="AB111" s="1"/>
      <c r="AF111" s="1"/>
      <c r="AG111" s="88">
        <f t="shared" si="42"/>
        <v>0</v>
      </c>
      <c r="AH111" s="88">
        <f t="shared" si="43"/>
        <v>0</v>
      </c>
      <c r="AI111" s="88">
        <f t="shared" si="44"/>
        <v>0</v>
      </c>
      <c r="AJ111" s="88">
        <f t="shared" si="45"/>
        <v>0</v>
      </c>
      <c r="AK111" s="88">
        <f t="shared" si="46"/>
        <v>0</v>
      </c>
      <c r="AL111" s="88">
        <f t="shared" si="47"/>
        <v>0</v>
      </c>
      <c r="AM111" s="88">
        <f t="shared" si="48"/>
        <v>0</v>
      </c>
      <c r="AN111" s="88">
        <f t="shared" si="49"/>
        <v>0</v>
      </c>
      <c r="AO111" s="88">
        <f t="shared" si="50"/>
        <v>0</v>
      </c>
      <c r="AP111" s="88">
        <f t="shared" si="51"/>
        <v>0</v>
      </c>
      <c r="AQ111" s="88">
        <f t="shared" si="52"/>
        <v>0</v>
      </c>
      <c r="AR111" s="88">
        <f t="shared" si="53"/>
        <v>0</v>
      </c>
      <c r="AS111" s="88">
        <f t="shared" si="54"/>
        <v>0</v>
      </c>
      <c r="AT111" s="88">
        <f t="shared" si="55"/>
        <v>0</v>
      </c>
      <c r="AU111" s="88">
        <f t="shared" si="56"/>
        <v>0</v>
      </c>
      <c r="AV111" s="88">
        <f t="shared" si="57"/>
        <v>0</v>
      </c>
      <c r="AW111" s="88">
        <f t="shared" si="58"/>
        <v>0</v>
      </c>
      <c r="AX111" s="88">
        <f t="shared" si="59"/>
        <v>0</v>
      </c>
      <c r="AY111" s="88">
        <f t="shared" si="60"/>
        <v>0</v>
      </c>
      <c r="AZ111" s="88">
        <f t="shared" si="61"/>
        <v>0</v>
      </c>
      <c r="BB111" s="1"/>
      <c r="BC111" s="1"/>
      <c r="BD111" s="1"/>
      <c r="BE111" s="1"/>
      <c r="BF111" s="1"/>
      <c r="BG111" s="1"/>
      <c r="BH111" s="1"/>
    </row>
    <row r="112" spans="2:60" ht="15.75" customHeight="1">
      <c r="B112" s="1"/>
      <c r="C112" s="1"/>
      <c r="D112" s="1"/>
      <c r="E112" s="1"/>
      <c r="F112" s="1"/>
      <c r="L112" s="1"/>
      <c r="M112" s="1"/>
      <c r="N112" s="1"/>
      <c r="O112" s="1"/>
      <c r="P112" s="1"/>
      <c r="X112" s="1"/>
      <c r="AB112" s="1"/>
      <c r="AF112" s="1"/>
      <c r="AG112" s="88">
        <f t="shared" si="42"/>
        <v>0</v>
      </c>
      <c r="AH112" s="88">
        <f t="shared" si="43"/>
        <v>0</v>
      </c>
      <c r="AI112" s="88">
        <f t="shared" si="44"/>
        <v>0</v>
      </c>
      <c r="AJ112" s="88">
        <f t="shared" si="45"/>
        <v>0</v>
      </c>
      <c r="AK112" s="88">
        <f t="shared" si="46"/>
        <v>0</v>
      </c>
      <c r="AL112" s="88">
        <f t="shared" si="47"/>
        <v>0</v>
      </c>
      <c r="AM112" s="88">
        <f t="shared" si="48"/>
        <v>0</v>
      </c>
      <c r="AN112" s="88">
        <f t="shared" si="49"/>
        <v>0</v>
      </c>
      <c r="AO112" s="88">
        <f t="shared" si="50"/>
        <v>0</v>
      </c>
      <c r="AP112" s="88">
        <f t="shared" si="51"/>
        <v>0</v>
      </c>
      <c r="AQ112" s="88">
        <f t="shared" si="52"/>
        <v>0</v>
      </c>
      <c r="AR112" s="88">
        <f t="shared" si="53"/>
        <v>0</v>
      </c>
      <c r="AS112" s="88">
        <f t="shared" si="54"/>
        <v>0</v>
      </c>
      <c r="AT112" s="88">
        <f t="shared" si="55"/>
        <v>0</v>
      </c>
      <c r="AU112" s="88">
        <f t="shared" si="56"/>
        <v>0</v>
      </c>
      <c r="AV112" s="88">
        <f t="shared" si="57"/>
        <v>0</v>
      </c>
      <c r="AW112" s="88">
        <f t="shared" si="58"/>
        <v>0</v>
      </c>
      <c r="AX112" s="88">
        <f t="shared" si="59"/>
        <v>0</v>
      </c>
      <c r="AY112" s="88">
        <f t="shared" si="60"/>
        <v>0</v>
      </c>
      <c r="AZ112" s="88">
        <f t="shared" si="61"/>
        <v>0</v>
      </c>
      <c r="BB112" s="1"/>
      <c r="BC112" s="1"/>
      <c r="BD112" s="1"/>
      <c r="BE112" s="1"/>
      <c r="BF112" s="1"/>
      <c r="BG112" s="1"/>
      <c r="BH112" s="1"/>
    </row>
    <row r="113" spans="2:60" ht="15.75" customHeight="1">
      <c r="B113" s="1"/>
      <c r="C113" s="1"/>
      <c r="D113" s="1"/>
      <c r="E113" s="1"/>
      <c r="F113" s="1"/>
      <c r="L113" s="1"/>
      <c r="M113" s="1"/>
      <c r="N113" s="1"/>
      <c r="O113" s="1"/>
      <c r="P113" s="1"/>
      <c r="X113" s="1"/>
      <c r="AB113" s="1"/>
      <c r="AF113" s="1"/>
      <c r="AG113" s="88">
        <f t="shared" si="42"/>
        <v>0</v>
      </c>
      <c r="AH113" s="88">
        <f t="shared" si="43"/>
        <v>0</v>
      </c>
      <c r="AI113" s="88">
        <f t="shared" si="44"/>
        <v>0</v>
      </c>
      <c r="AJ113" s="88">
        <f t="shared" si="45"/>
        <v>0</v>
      </c>
      <c r="AK113" s="88">
        <f t="shared" si="46"/>
        <v>0</v>
      </c>
      <c r="AL113" s="88">
        <f t="shared" si="47"/>
        <v>0</v>
      </c>
      <c r="AM113" s="88">
        <f t="shared" si="48"/>
        <v>0</v>
      </c>
      <c r="AN113" s="88">
        <f t="shared" si="49"/>
        <v>0</v>
      </c>
      <c r="AO113" s="88">
        <f t="shared" si="50"/>
        <v>0</v>
      </c>
      <c r="AP113" s="88">
        <f t="shared" si="51"/>
        <v>0</v>
      </c>
      <c r="AQ113" s="88">
        <f t="shared" si="52"/>
        <v>0</v>
      </c>
      <c r="AR113" s="88">
        <f t="shared" si="53"/>
        <v>0</v>
      </c>
      <c r="AS113" s="88">
        <f t="shared" si="54"/>
        <v>0</v>
      </c>
      <c r="AT113" s="88">
        <f t="shared" si="55"/>
        <v>0</v>
      </c>
      <c r="AU113" s="88">
        <f t="shared" si="56"/>
        <v>0</v>
      </c>
      <c r="AV113" s="88">
        <f t="shared" si="57"/>
        <v>0</v>
      </c>
      <c r="AW113" s="88">
        <f t="shared" si="58"/>
        <v>0</v>
      </c>
      <c r="AX113" s="88">
        <f t="shared" si="59"/>
        <v>0</v>
      </c>
      <c r="AY113" s="88">
        <f t="shared" si="60"/>
        <v>0</v>
      </c>
      <c r="AZ113" s="88">
        <f t="shared" si="61"/>
        <v>0</v>
      </c>
      <c r="BB113" s="1"/>
      <c r="BC113" s="1"/>
      <c r="BD113" s="1"/>
      <c r="BE113" s="1"/>
      <c r="BF113" s="1"/>
      <c r="BG113" s="1"/>
      <c r="BH113" s="1"/>
    </row>
    <row r="114" spans="2:60" ht="15.75" customHeight="1">
      <c r="B114" s="1"/>
      <c r="C114" s="1"/>
      <c r="D114" s="1"/>
      <c r="E114" s="1"/>
      <c r="F114" s="1"/>
      <c r="L114" s="1"/>
      <c r="M114" s="1"/>
      <c r="N114" s="1"/>
      <c r="O114" s="1"/>
      <c r="P114" s="1"/>
      <c r="X114" s="1"/>
      <c r="AB114" s="1"/>
      <c r="AF114" s="1"/>
      <c r="AG114" s="88">
        <f t="shared" si="42"/>
        <v>0</v>
      </c>
      <c r="AH114" s="88">
        <f t="shared" si="43"/>
        <v>0</v>
      </c>
      <c r="AI114" s="88">
        <f t="shared" si="44"/>
        <v>0</v>
      </c>
      <c r="AJ114" s="88">
        <f t="shared" si="45"/>
        <v>0</v>
      </c>
      <c r="AK114" s="88">
        <f t="shared" si="46"/>
        <v>0</v>
      </c>
      <c r="AL114" s="88">
        <f t="shared" si="47"/>
        <v>0</v>
      </c>
      <c r="AM114" s="88">
        <f t="shared" si="48"/>
        <v>0</v>
      </c>
      <c r="AN114" s="88">
        <f t="shared" si="49"/>
        <v>0</v>
      </c>
      <c r="AO114" s="88">
        <f t="shared" si="50"/>
        <v>0</v>
      </c>
      <c r="AP114" s="88">
        <f t="shared" si="51"/>
        <v>0</v>
      </c>
      <c r="AQ114" s="88">
        <f t="shared" si="52"/>
        <v>0</v>
      </c>
      <c r="AR114" s="88">
        <f t="shared" si="53"/>
        <v>0</v>
      </c>
      <c r="AS114" s="88">
        <f t="shared" si="54"/>
        <v>0</v>
      </c>
      <c r="AT114" s="88">
        <f t="shared" si="55"/>
        <v>0</v>
      </c>
      <c r="AU114" s="88">
        <f t="shared" si="56"/>
        <v>0</v>
      </c>
      <c r="AV114" s="88">
        <f t="shared" si="57"/>
        <v>0</v>
      </c>
      <c r="AW114" s="88">
        <f t="shared" si="58"/>
        <v>0</v>
      </c>
      <c r="AX114" s="88">
        <f t="shared" si="59"/>
        <v>0</v>
      </c>
      <c r="AY114" s="88">
        <f t="shared" si="60"/>
        <v>0</v>
      </c>
      <c r="AZ114" s="88">
        <f t="shared" si="61"/>
        <v>0</v>
      </c>
      <c r="BB114" s="1"/>
      <c r="BC114" s="1"/>
      <c r="BD114" s="1"/>
      <c r="BE114" s="1"/>
      <c r="BF114" s="1"/>
      <c r="BG114" s="1"/>
      <c r="BH114" s="1"/>
    </row>
    <row r="115" spans="2:60" ht="15.75" customHeight="1">
      <c r="B115" s="1"/>
      <c r="C115" s="1"/>
      <c r="D115" s="1"/>
      <c r="E115" s="1"/>
      <c r="F115" s="1"/>
      <c r="L115" s="1"/>
      <c r="M115" s="1"/>
      <c r="N115" s="1"/>
      <c r="O115" s="1"/>
      <c r="P115" s="1"/>
      <c r="X115" s="1"/>
      <c r="AB115" s="1"/>
      <c r="AF115" s="1"/>
      <c r="AG115" s="88">
        <f t="shared" si="42"/>
        <v>0</v>
      </c>
      <c r="AH115" s="88">
        <f t="shared" si="43"/>
        <v>0</v>
      </c>
      <c r="AI115" s="88">
        <f t="shared" si="44"/>
        <v>0</v>
      </c>
      <c r="AJ115" s="88">
        <f t="shared" si="45"/>
        <v>0</v>
      </c>
      <c r="AK115" s="88">
        <f t="shared" si="46"/>
        <v>0</v>
      </c>
      <c r="AL115" s="88">
        <f t="shared" si="47"/>
        <v>0</v>
      </c>
      <c r="AM115" s="88">
        <f t="shared" si="48"/>
        <v>0</v>
      </c>
      <c r="AN115" s="88">
        <f t="shared" si="49"/>
        <v>0</v>
      </c>
      <c r="AO115" s="88">
        <f t="shared" si="50"/>
        <v>0</v>
      </c>
      <c r="AP115" s="88">
        <f t="shared" si="51"/>
        <v>0</v>
      </c>
      <c r="AQ115" s="88">
        <f t="shared" si="52"/>
        <v>0</v>
      </c>
      <c r="AR115" s="88">
        <f t="shared" si="53"/>
        <v>0</v>
      </c>
      <c r="AS115" s="88">
        <f t="shared" si="54"/>
        <v>0</v>
      </c>
      <c r="AT115" s="88">
        <f t="shared" si="55"/>
        <v>0</v>
      </c>
      <c r="AU115" s="88">
        <f t="shared" si="56"/>
        <v>0</v>
      </c>
      <c r="AV115" s="88">
        <f t="shared" si="57"/>
        <v>0</v>
      </c>
      <c r="AW115" s="88">
        <f t="shared" si="58"/>
        <v>0</v>
      </c>
      <c r="AX115" s="88">
        <f t="shared" si="59"/>
        <v>0</v>
      </c>
      <c r="AY115" s="88">
        <f t="shared" si="60"/>
        <v>0</v>
      </c>
      <c r="AZ115" s="88">
        <f t="shared" si="61"/>
        <v>0</v>
      </c>
      <c r="BB115" s="1"/>
      <c r="BC115" s="1"/>
      <c r="BD115" s="1"/>
      <c r="BE115" s="1"/>
      <c r="BF115" s="1"/>
      <c r="BG115" s="1"/>
      <c r="BH115" s="1"/>
    </row>
    <row r="116" spans="2:60" ht="15.75" customHeight="1">
      <c r="B116" s="1"/>
      <c r="C116" s="1"/>
      <c r="D116" s="1"/>
      <c r="E116" s="1"/>
      <c r="F116" s="1"/>
      <c r="L116" s="1"/>
      <c r="M116" s="1"/>
      <c r="N116" s="1"/>
      <c r="O116" s="1"/>
      <c r="P116" s="1"/>
      <c r="X116" s="1"/>
      <c r="AB116" s="1"/>
      <c r="AF116" s="1"/>
      <c r="AG116" s="88">
        <f t="shared" si="42"/>
        <v>0</v>
      </c>
      <c r="AH116" s="88">
        <f t="shared" si="43"/>
        <v>0</v>
      </c>
      <c r="AI116" s="88">
        <f t="shared" si="44"/>
        <v>0</v>
      </c>
      <c r="AJ116" s="88">
        <f t="shared" si="45"/>
        <v>0</v>
      </c>
      <c r="AK116" s="88">
        <f t="shared" si="46"/>
        <v>0</v>
      </c>
      <c r="AL116" s="88">
        <f t="shared" si="47"/>
        <v>0</v>
      </c>
      <c r="AM116" s="88">
        <f t="shared" si="48"/>
        <v>0</v>
      </c>
      <c r="AN116" s="88">
        <f t="shared" si="49"/>
        <v>0</v>
      </c>
      <c r="AO116" s="88">
        <f t="shared" si="50"/>
        <v>0</v>
      </c>
      <c r="AP116" s="88">
        <f t="shared" si="51"/>
        <v>0</v>
      </c>
      <c r="AQ116" s="88">
        <f t="shared" si="52"/>
        <v>0</v>
      </c>
      <c r="AR116" s="88">
        <f t="shared" si="53"/>
        <v>0</v>
      </c>
      <c r="AS116" s="88">
        <f t="shared" si="54"/>
        <v>0</v>
      </c>
      <c r="AT116" s="88">
        <f t="shared" si="55"/>
        <v>0</v>
      </c>
      <c r="AU116" s="88">
        <f t="shared" si="56"/>
        <v>0</v>
      </c>
      <c r="AV116" s="88">
        <f t="shared" si="57"/>
        <v>0</v>
      </c>
      <c r="AW116" s="88">
        <f t="shared" si="58"/>
        <v>0</v>
      </c>
      <c r="AX116" s="88">
        <f t="shared" si="59"/>
        <v>0</v>
      </c>
      <c r="AY116" s="88">
        <f t="shared" si="60"/>
        <v>0</v>
      </c>
      <c r="AZ116" s="88">
        <f t="shared" si="61"/>
        <v>0</v>
      </c>
      <c r="BB116" s="1"/>
      <c r="BC116" s="1"/>
      <c r="BD116" s="1"/>
      <c r="BE116" s="1"/>
      <c r="BF116" s="1"/>
      <c r="BG116" s="1"/>
      <c r="BH116" s="1"/>
    </row>
    <row r="117" spans="2:60" ht="15.75" customHeight="1">
      <c r="B117" s="1"/>
      <c r="C117" s="1"/>
      <c r="D117" s="1"/>
      <c r="E117" s="1"/>
      <c r="F117" s="1"/>
      <c r="L117" s="1"/>
      <c r="M117" s="1"/>
      <c r="N117" s="1"/>
      <c r="O117" s="1"/>
      <c r="P117" s="1"/>
      <c r="X117" s="1"/>
      <c r="AB117" s="1"/>
      <c r="AF117" s="1"/>
      <c r="AG117" s="88">
        <f t="shared" si="42"/>
        <v>0</v>
      </c>
      <c r="AH117" s="88">
        <f t="shared" si="43"/>
        <v>0</v>
      </c>
      <c r="AI117" s="88">
        <f t="shared" si="44"/>
        <v>0</v>
      </c>
      <c r="AJ117" s="88">
        <f t="shared" si="45"/>
        <v>0</v>
      </c>
      <c r="AK117" s="88">
        <f t="shared" si="46"/>
        <v>0</v>
      </c>
      <c r="AL117" s="88">
        <f t="shared" si="47"/>
        <v>0</v>
      </c>
      <c r="AM117" s="88">
        <f t="shared" si="48"/>
        <v>0</v>
      </c>
      <c r="AN117" s="88">
        <f t="shared" si="49"/>
        <v>0</v>
      </c>
      <c r="AO117" s="88">
        <f t="shared" si="50"/>
        <v>0</v>
      </c>
      <c r="AP117" s="88">
        <f t="shared" si="51"/>
        <v>0</v>
      </c>
      <c r="AQ117" s="88">
        <f t="shared" si="52"/>
        <v>0</v>
      </c>
      <c r="AR117" s="88">
        <f t="shared" si="53"/>
        <v>0</v>
      </c>
      <c r="AS117" s="88">
        <f t="shared" si="54"/>
        <v>0</v>
      </c>
      <c r="AT117" s="88">
        <f t="shared" si="55"/>
        <v>0</v>
      </c>
      <c r="AU117" s="88">
        <f t="shared" si="56"/>
        <v>0</v>
      </c>
      <c r="AV117" s="88">
        <f t="shared" si="57"/>
        <v>0</v>
      </c>
      <c r="AW117" s="88">
        <f t="shared" si="58"/>
        <v>0</v>
      </c>
      <c r="AX117" s="88">
        <f t="shared" si="59"/>
        <v>0</v>
      </c>
      <c r="AY117" s="88">
        <f t="shared" si="60"/>
        <v>0</v>
      </c>
      <c r="AZ117" s="88">
        <f t="shared" si="61"/>
        <v>0</v>
      </c>
      <c r="BB117" s="1"/>
      <c r="BC117" s="1"/>
      <c r="BD117" s="1"/>
      <c r="BE117" s="1"/>
      <c r="BF117" s="1"/>
      <c r="BG117" s="1"/>
      <c r="BH117" s="1"/>
    </row>
    <row r="118" spans="2:60" ht="15.75" customHeight="1">
      <c r="B118" s="1"/>
      <c r="C118" s="1"/>
      <c r="D118" s="1"/>
      <c r="E118" s="1"/>
      <c r="F118" s="1"/>
      <c r="L118" s="1"/>
      <c r="M118" s="1"/>
      <c r="N118" s="1"/>
      <c r="O118" s="1"/>
      <c r="P118" s="1"/>
      <c r="X118" s="1"/>
      <c r="AB118" s="1"/>
      <c r="AF118" s="1"/>
      <c r="AG118" s="88">
        <f t="shared" si="42"/>
        <v>0</v>
      </c>
      <c r="AH118" s="88">
        <f t="shared" si="43"/>
        <v>0</v>
      </c>
      <c r="AI118" s="88">
        <f t="shared" si="44"/>
        <v>0</v>
      </c>
      <c r="AJ118" s="88">
        <f t="shared" si="45"/>
        <v>0</v>
      </c>
      <c r="AK118" s="88">
        <f t="shared" si="46"/>
        <v>0</v>
      </c>
      <c r="AL118" s="88">
        <f t="shared" si="47"/>
        <v>0</v>
      </c>
      <c r="AM118" s="88">
        <f t="shared" si="48"/>
        <v>0</v>
      </c>
      <c r="AN118" s="88">
        <f t="shared" si="49"/>
        <v>0</v>
      </c>
      <c r="AO118" s="88">
        <f t="shared" si="50"/>
        <v>0</v>
      </c>
      <c r="AP118" s="88">
        <f t="shared" si="51"/>
        <v>0</v>
      </c>
      <c r="AQ118" s="88">
        <f t="shared" si="52"/>
        <v>0</v>
      </c>
      <c r="AR118" s="88">
        <f t="shared" si="53"/>
        <v>0</v>
      </c>
      <c r="AS118" s="88">
        <f t="shared" si="54"/>
        <v>0</v>
      </c>
      <c r="AT118" s="88">
        <f t="shared" si="55"/>
        <v>0</v>
      </c>
      <c r="AU118" s="88">
        <f t="shared" si="56"/>
        <v>0</v>
      </c>
      <c r="AV118" s="88">
        <f t="shared" si="57"/>
        <v>0</v>
      </c>
      <c r="AW118" s="88">
        <f t="shared" si="58"/>
        <v>0</v>
      </c>
      <c r="AX118" s="88">
        <f t="shared" si="59"/>
        <v>0</v>
      </c>
      <c r="AY118" s="88">
        <f t="shared" si="60"/>
        <v>0</v>
      </c>
      <c r="AZ118" s="88">
        <f t="shared" si="61"/>
        <v>0</v>
      </c>
      <c r="BB118" s="1"/>
      <c r="BC118" s="1"/>
      <c r="BD118" s="1"/>
      <c r="BE118" s="1"/>
      <c r="BF118" s="1"/>
      <c r="BG118" s="1"/>
      <c r="BH118" s="1"/>
    </row>
    <row r="119" spans="2:60" ht="15.75" customHeight="1">
      <c r="B119" s="1"/>
      <c r="C119" s="1"/>
      <c r="D119" s="1"/>
      <c r="E119" s="1"/>
      <c r="F119" s="1"/>
      <c r="L119" s="1"/>
      <c r="M119" s="1"/>
      <c r="N119" s="1"/>
      <c r="O119" s="1"/>
      <c r="P119" s="1"/>
      <c r="X119" s="1"/>
      <c r="AB119" s="1"/>
      <c r="AF119" s="1"/>
      <c r="AG119" s="88">
        <f t="shared" si="42"/>
        <v>0</v>
      </c>
      <c r="AH119" s="88">
        <f t="shared" si="43"/>
        <v>0</v>
      </c>
      <c r="AI119" s="88">
        <f t="shared" si="44"/>
        <v>0</v>
      </c>
      <c r="AJ119" s="88">
        <f t="shared" si="45"/>
        <v>0</v>
      </c>
      <c r="AK119" s="88">
        <f t="shared" si="46"/>
        <v>0</v>
      </c>
      <c r="AL119" s="88">
        <f t="shared" si="47"/>
        <v>0</v>
      </c>
      <c r="AM119" s="88">
        <f t="shared" si="48"/>
        <v>0</v>
      </c>
      <c r="AN119" s="88">
        <f t="shared" si="49"/>
        <v>0</v>
      </c>
      <c r="AO119" s="88">
        <f t="shared" si="50"/>
        <v>0</v>
      </c>
      <c r="AP119" s="88">
        <f t="shared" si="51"/>
        <v>0</v>
      </c>
      <c r="AQ119" s="88">
        <f t="shared" si="52"/>
        <v>0</v>
      </c>
      <c r="AR119" s="88">
        <f t="shared" si="53"/>
        <v>0</v>
      </c>
      <c r="AS119" s="88">
        <f t="shared" si="54"/>
        <v>0</v>
      </c>
      <c r="AT119" s="88">
        <f t="shared" si="55"/>
        <v>0</v>
      </c>
      <c r="AU119" s="88">
        <f t="shared" si="56"/>
        <v>0</v>
      </c>
      <c r="AV119" s="88">
        <f t="shared" si="57"/>
        <v>0</v>
      </c>
      <c r="AW119" s="88">
        <f t="shared" si="58"/>
        <v>0</v>
      </c>
      <c r="AX119" s="88">
        <f t="shared" si="59"/>
        <v>0</v>
      </c>
      <c r="AY119" s="88">
        <f t="shared" si="60"/>
        <v>0</v>
      </c>
      <c r="AZ119" s="88">
        <f t="shared" si="61"/>
        <v>0</v>
      </c>
      <c r="BB119" s="1"/>
      <c r="BC119" s="1"/>
      <c r="BD119" s="1"/>
      <c r="BE119" s="1"/>
      <c r="BF119" s="1"/>
      <c r="BG119" s="1"/>
      <c r="BH119" s="1"/>
    </row>
    <row r="120" spans="2:60" ht="15.75" customHeight="1">
      <c r="B120" s="1"/>
      <c r="C120" s="1"/>
      <c r="D120" s="1"/>
      <c r="E120" s="1"/>
      <c r="F120" s="1"/>
      <c r="L120" s="1"/>
      <c r="M120" s="1"/>
      <c r="N120" s="1"/>
      <c r="O120" s="1"/>
      <c r="P120" s="1"/>
      <c r="X120" s="1"/>
      <c r="AB120" s="1"/>
      <c r="AF120" s="1"/>
      <c r="AG120" s="88">
        <f t="shared" si="42"/>
        <v>0</v>
      </c>
      <c r="AH120" s="88">
        <f t="shared" si="43"/>
        <v>0</v>
      </c>
      <c r="AI120" s="88">
        <f t="shared" si="44"/>
        <v>0</v>
      </c>
      <c r="AJ120" s="88">
        <f t="shared" si="45"/>
        <v>0</v>
      </c>
      <c r="AK120" s="88">
        <f t="shared" si="46"/>
        <v>0</v>
      </c>
      <c r="AL120" s="88">
        <f t="shared" si="47"/>
        <v>0</v>
      </c>
      <c r="AM120" s="88">
        <f t="shared" si="48"/>
        <v>0</v>
      </c>
      <c r="AN120" s="88">
        <f t="shared" si="49"/>
        <v>0</v>
      </c>
      <c r="AO120" s="88">
        <f t="shared" si="50"/>
        <v>0</v>
      </c>
      <c r="AP120" s="88">
        <f t="shared" si="51"/>
        <v>0</v>
      </c>
      <c r="AQ120" s="88">
        <f t="shared" si="52"/>
        <v>0</v>
      </c>
      <c r="AR120" s="88">
        <f t="shared" si="53"/>
        <v>0</v>
      </c>
      <c r="AS120" s="88">
        <f t="shared" si="54"/>
        <v>0</v>
      </c>
      <c r="AT120" s="88">
        <f t="shared" si="55"/>
        <v>0</v>
      </c>
      <c r="AU120" s="88">
        <f t="shared" si="56"/>
        <v>0</v>
      </c>
      <c r="AV120" s="88">
        <f t="shared" si="57"/>
        <v>0</v>
      </c>
      <c r="AW120" s="88">
        <f t="shared" si="58"/>
        <v>0</v>
      </c>
      <c r="AX120" s="88">
        <f t="shared" si="59"/>
        <v>0</v>
      </c>
      <c r="AY120" s="88">
        <f t="shared" si="60"/>
        <v>0</v>
      </c>
      <c r="AZ120" s="88">
        <f t="shared" si="61"/>
        <v>0</v>
      </c>
      <c r="BB120" s="1"/>
      <c r="BC120" s="1"/>
      <c r="BD120" s="1"/>
      <c r="BE120" s="1"/>
      <c r="BF120" s="1"/>
      <c r="BG120" s="1"/>
      <c r="BH120" s="1"/>
    </row>
    <row r="121" spans="2:60" ht="15.75" customHeight="1">
      <c r="B121" s="1"/>
      <c r="C121" s="1"/>
      <c r="D121" s="1"/>
      <c r="E121" s="1"/>
      <c r="F121" s="1"/>
      <c r="L121" s="1"/>
      <c r="M121" s="1"/>
      <c r="N121" s="1"/>
      <c r="O121" s="1"/>
      <c r="P121" s="1"/>
      <c r="X121" s="1"/>
      <c r="AB121" s="1"/>
      <c r="AF121" s="1"/>
      <c r="AG121" s="88">
        <f t="shared" si="42"/>
        <v>0</v>
      </c>
      <c r="AH121" s="88">
        <f t="shared" si="43"/>
        <v>0</v>
      </c>
      <c r="AI121" s="88">
        <f t="shared" si="44"/>
        <v>0</v>
      </c>
      <c r="AJ121" s="88">
        <f t="shared" si="45"/>
        <v>0</v>
      </c>
      <c r="AK121" s="88">
        <f t="shared" si="46"/>
        <v>0</v>
      </c>
      <c r="AL121" s="88">
        <f t="shared" si="47"/>
        <v>0</v>
      </c>
      <c r="AM121" s="88">
        <f t="shared" si="48"/>
        <v>0</v>
      </c>
      <c r="AN121" s="88">
        <f t="shared" si="49"/>
        <v>0</v>
      </c>
      <c r="AO121" s="88">
        <f t="shared" si="50"/>
        <v>0</v>
      </c>
      <c r="AP121" s="88">
        <f t="shared" si="51"/>
        <v>0</v>
      </c>
      <c r="AQ121" s="88">
        <f t="shared" si="52"/>
        <v>0</v>
      </c>
      <c r="AR121" s="88">
        <f t="shared" si="53"/>
        <v>0</v>
      </c>
      <c r="AS121" s="88">
        <f t="shared" si="54"/>
        <v>0</v>
      </c>
      <c r="AT121" s="88">
        <f t="shared" si="55"/>
        <v>0</v>
      </c>
      <c r="AU121" s="88">
        <f t="shared" si="56"/>
        <v>0</v>
      </c>
      <c r="AV121" s="88">
        <f t="shared" si="57"/>
        <v>0</v>
      </c>
      <c r="AW121" s="88">
        <f t="shared" si="58"/>
        <v>0</v>
      </c>
      <c r="AX121" s="88">
        <f t="shared" si="59"/>
        <v>0</v>
      </c>
      <c r="AY121" s="88">
        <f t="shared" si="60"/>
        <v>0</v>
      </c>
      <c r="AZ121" s="88">
        <f t="shared" si="61"/>
        <v>0</v>
      </c>
      <c r="BB121" s="1"/>
      <c r="BC121" s="1"/>
      <c r="BD121" s="1"/>
      <c r="BE121" s="1"/>
      <c r="BF121" s="1"/>
      <c r="BG121" s="1"/>
      <c r="BH121" s="1"/>
    </row>
    <row r="122" spans="2:60" ht="15.75" customHeight="1">
      <c r="B122" s="1"/>
      <c r="C122" s="1"/>
      <c r="D122" s="1"/>
      <c r="E122" s="1"/>
      <c r="F122" s="1"/>
      <c r="L122" s="1"/>
      <c r="M122" s="1"/>
      <c r="N122" s="1"/>
      <c r="O122" s="1"/>
      <c r="P122" s="1"/>
      <c r="X122" s="1"/>
      <c r="AB122" s="1"/>
      <c r="AF122" s="1"/>
      <c r="AG122" s="88">
        <f t="shared" si="42"/>
        <v>0</v>
      </c>
      <c r="AH122" s="88">
        <f t="shared" si="43"/>
        <v>0</v>
      </c>
      <c r="AI122" s="88">
        <f t="shared" si="44"/>
        <v>0</v>
      </c>
      <c r="AJ122" s="88">
        <f t="shared" si="45"/>
        <v>0</v>
      </c>
      <c r="AK122" s="88">
        <f t="shared" si="46"/>
        <v>0</v>
      </c>
      <c r="AL122" s="88">
        <f t="shared" si="47"/>
        <v>0</v>
      </c>
      <c r="AM122" s="88">
        <f t="shared" si="48"/>
        <v>0</v>
      </c>
      <c r="AN122" s="88">
        <f t="shared" si="49"/>
        <v>0</v>
      </c>
      <c r="AO122" s="88">
        <f t="shared" si="50"/>
        <v>0</v>
      </c>
      <c r="AP122" s="88">
        <f t="shared" si="51"/>
        <v>0</v>
      </c>
      <c r="AQ122" s="88">
        <f t="shared" si="52"/>
        <v>0</v>
      </c>
      <c r="AR122" s="88">
        <f t="shared" si="53"/>
        <v>0</v>
      </c>
      <c r="AS122" s="88">
        <f t="shared" si="54"/>
        <v>0</v>
      </c>
      <c r="AT122" s="88">
        <f t="shared" si="55"/>
        <v>0</v>
      </c>
      <c r="AU122" s="88">
        <f t="shared" si="56"/>
        <v>0</v>
      </c>
      <c r="AV122" s="88">
        <f t="shared" si="57"/>
        <v>0</v>
      </c>
      <c r="AW122" s="88">
        <f t="shared" si="58"/>
        <v>0</v>
      </c>
      <c r="AX122" s="88">
        <f t="shared" si="59"/>
        <v>0</v>
      </c>
      <c r="AY122" s="88">
        <f t="shared" si="60"/>
        <v>0</v>
      </c>
      <c r="AZ122" s="88">
        <f t="shared" si="61"/>
        <v>0</v>
      </c>
      <c r="BB122" s="1"/>
      <c r="BC122" s="1"/>
      <c r="BD122" s="1"/>
      <c r="BE122" s="1"/>
      <c r="BF122" s="1"/>
      <c r="BG122" s="1"/>
      <c r="BH122" s="1"/>
    </row>
    <row r="123" spans="2:60" ht="15.75" customHeight="1">
      <c r="B123" s="1"/>
      <c r="C123" s="1"/>
      <c r="D123" s="1"/>
      <c r="E123" s="1"/>
      <c r="F123" s="1"/>
      <c r="L123" s="1"/>
      <c r="M123" s="1"/>
      <c r="N123" s="1"/>
      <c r="O123" s="1"/>
      <c r="P123" s="1"/>
      <c r="X123" s="1"/>
      <c r="AB123" s="1"/>
      <c r="AF123" s="1"/>
      <c r="AG123" s="88">
        <f t="shared" si="42"/>
        <v>0</v>
      </c>
      <c r="AH123" s="88">
        <f t="shared" si="43"/>
        <v>0</v>
      </c>
      <c r="AI123" s="88">
        <f t="shared" si="44"/>
        <v>0</v>
      </c>
      <c r="AJ123" s="88">
        <f t="shared" si="45"/>
        <v>0</v>
      </c>
      <c r="AK123" s="88">
        <f t="shared" si="46"/>
        <v>0</v>
      </c>
      <c r="AL123" s="88">
        <f t="shared" si="47"/>
        <v>0</v>
      </c>
      <c r="AM123" s="88">
        <f t="shared" si="48"/>
        <v>0</v>
      </c>
      <c r="AN123" s="88">
        <f t="shared" si="49"/>
        <v>0</v>
      </c>
      <c r="AO123" s="88">
        <f t="shared" si="50"/>
        <v>0</v>
      </c>
      <c r="AP123" s="88">
        <f t="shared" si="51"/>
        <v>0</v>
      </c>
      <c r="AQ123" s="88">
        <f t="shared" si="52"/>
        <v>0</v>
      </c>
      <c r="AR123" s="88">
        <f t="shared" si="53"/>
        <v>0</v>
      </c>
      <c r="AS123" s="88">
        <f t="shared" si="54"/>
        <v>0</v>
      </c>
      <c r="AT123" s="88">
        <f t="shared" si="55"/>
        <v>0</v>
      </c>
      <c r="AU123" s="88">
        <f t="shared" si="56"/>
        <v>0</v>
      </c>
      <c r="AV123" s="88">
        <f t="shared" si="57"/>
        <v>0</v>
      </c>
      <c r="AW123" s="88">
        <f t="shared" si="58"/>
        <v>0</v>
      </c>
      <c r="AX123" s="88">
        <f t="shared" si="59"/>
        <v>0</v>
      </c>
      <c r="AY123" s="88">
        <f t="shared" si="60"/>
        <v>0</v>
      </c>
      <c r="AZ123" s="88">
        <f t="shared" si="61"/>
        <v>0</v>
      </c>
      <c r="BB123" s="1"/>
      <c r="BC123" s="1"/>
      <c r="BD123" s="1"/>
      <c r="BE123" s="1"/>
      <c r="BF123" s="1"/>
      <c r="BG123" s="1"/>
      <c r="BH123" s="1"/>
    </row>
    <row r="124" spans="2:60" ht="15.75" customHeight="1">
      <c r="B124" s="1"/>
      <c r="C124" s="1"/>
      <c r="D124" s="1"/>
      <c r="E124" s="1"/>
      <c r="F124" s="1"/>
      <c r="L124" s="1"/>
      <c r="M124" s="1"/>
      <c r="N124" s="1"/>
      <c r="O124" s="1"/>
      <c r="P124" s="1"/>
      <c r="X124" s="1"/>
      <c r="AB124" s="1"/>
      <c r="AF124" s="1"/>
      <c r="AG124" s="88">
        <f t="shared" si="42"/>
        <v>0</v>
      </c>
      <c r="AH124" s="88">
        <f t="shared" si="43"/>
        <v>0</v>
      </c>
      <c r="AI124" s="88">
        <f t="shared" si="44"/>
        <v>0</v>
      </c>
      <c r="AJ124" s="88">
        <f t="shared" si="45"/>
        <v>0</v>
      </c>
      <c r="AK124" s="88">
        <f t="shared" si="46"/>
        <v>0</v>
      </c>
      <c r="AL124" s="88">
        <f t="shared" si="47"/>
        <v>0</v>
      </c>
      <c r="AM124" s="88">
        <f t="shared" si="48"/>
        <v>0</v>
      </c>
      <c r="AN124" s="88">
        <f t="shared" si="49"/>
        <v>0</v>
      </c>
      <c r="AO124" s="88">
        <f t="shared" si="50"/>
        <v>0</v>
      </c>
      <c r="AP124" s="88">
        <f t="shared" si="51"/>
        <v>0</v>
      </c>
      <c r="AQ124" s="88">
        <f t="shared" si="52"/>
        <v>0</v>
      </c>
      <c r="AR124" s="88">
        <f t="shared" si="53"/>
        <v>0</v>
      </c>
      <c r="AS124" s="88">
        <f t="shared" si="54"/>
        <v>0</v>
      </c>
      <c r="AT124" s="88">
        <f t="shared" si="55"/>
        <v>0</v>
      </c>
      <c r="AU124" s="88">
        <f t="shared" si="56"/>
        <v>0</v>
      </c>
      <c r="AV124" s="88">
        <f t="shared" si="57"/>
        <v>0</v>
      </c>
      <c r="AW124" s="88">
        <f t="shared" si="58"/>
        <v>0</v>
      </c>
      <c r="AX124" s="88">
        <f t="shared" si="59"/>
        <v>0</v>
      </c>
      <c r="AY124" s="88">
        <f t="shared" si="60"/>
        <v>0</v>
      </c>
      <c r="AZ124" s="88">
        <f t="shared" si="61"/>
        <v>0</v>
      </c>
      <c r="BB124" s="1"/>
      <c r="BC124" s="1"/>
      <c r="BD124" s="1"/>
      <c r="BE124" s="1"/>
      <c r="BF124" s="1"/>
      <c r="BG124" s="1"/>
      <c r="BH124" s="1"/>
    </row>
    <row r="125" spans="2:60" ht="15.75" customHeight="1">
      <c r="B125" s="1"/>
      <c r="C125" s="1"/>
      <c r="D125" s="1"/>
      <c r="E125" s="1"/>
      <c r="F125" s="1"/>
      <c r="L125" s="1"/>
      <c r="M125" s="1"/>
      <c r="N125" s="1"/>
      <c r="O125" s="1"/>
      <c r="P125" s="1"/>
      <c r="X125" s="1"/>
      <c r="AB125" s="1"/>
      <c r="AF125" s="1"/>
      <c r="AG125" s="88">
        <f t="shared" si="42"/>
        <v>0</v>
      </c>
      <c r="AH125" s="88">
        <f t="shared" si="43"/>
        <v>0</v>
      </c>
      <c r="AI125" s="88">
        <f t="shared" si="44"/>
        <v>0</v>
      </c>
      <c r="AJ125" s="88">
        <f t="shared" si="45"/>
        <v>0</v>
      </c>
      <c r="AK125" s="88">
        <f t="shared" si="46"/>
        <v>0</v>
      </c>
      <c r="AL125" s="88">
        <f t="shared" si="47"/>
        <v>0</v>
      </c>
      <c r="AM125" s="88">
        <f t="shared" si="48"/>
        <v>0</v>
      </c>
      <c r="AN125" s="88">
        <f t="shared" si="49"/>
        <v>0</v>
      </c>
      <c r="AO125" s="88">
        <f t="shared" si="50"/>
        <v>0</v>
      </c>
      <c r="AP125" s="88">
        <f t="shared" si="51"/>
        <v>0</v>
      </c>
      <c r="AQ125" s="88">
        <f t="shared" si="52"/>
        <v>0</v>
      </c>
      <c r="AR125" s="88">
        <f t="shared" si="53"/>
        <v>0</v>
      </c>
      <c r="AS125" s="88">
        <f t="shared" si="54"/>
        <v>0</v>
      </c>
      <c r="AT125" s="88">
        <f t="shared" si="55"/>
        <v>0</v>
      </c>
      <c r="AU125" s="88">
        <f t="shared" si="56"/>
        <v>0</v>
      </c>
      <c r="AV125" s="88">
        <f t="shared" si="57"/>
        <v>0</v>
      </c>
      <c r="AW125" s="88">
        <f t="shared" si="58"/>
        <v>0</v>
      </c>
      <c r="AX125" s="88">
        <f t="shared" si="59"/>
        <v>0</v>
      </c>
      <c r="AY125" s="88">
        <f t="shared" si="60"/>
        <v>0</v>
      </c>
      <c r="AZ125" s="88">
        <f t="shared" si="61"/>
        <v>0</v>
      </c>
      <c r="BB125" s="1"/>
      <c r="BC125" s="1"/>
      <c r="BD125" s="1"/>
      <c r="BE125" s="1"/>
      <c r="BF125" s="1"/>
      <c r="BG125" s="1"/>
      <c r="BH125" s="1"/>
    </row>
    <row r="126" spans="2:60" ht="15.75" customHeight="1">
      <c r="B126" s="1"/>
      <c r="C126" s="1"/>
      <c r="D126" s="1"/>
      <c r="E126" s="1"/>
      <c r="F126" s="1"/>
      <c r="L126" s="1"/>
      <c r="M126" s="1"/>
      <c r="N126" s="1"/>
      <c r="O126" s="1"/>
      <c r="P126" s="1"/>
      <c r="X126" s="1"/>
      <c r="AB126" s="1"/>
      <c r="AF126" s="1"/>
      <c r="AG126" s="88">
        <f t="shared" si="42"/>
        <v>0</v>
      </c>
      <c r="AH126" s="88">
        <f t="shared" si="43"/>
        <v>0</v>
      </c>
      <c r="AI126" s="88">
        <f t="shared" si="44"/>
        <v>0</v>
      </c>
      <c r="AJ126" s="88">
        <f t="shared" si="45"/>
        <v>0</v>
      </c>
      <c r="AK126" s="88">
        <f t="shared" si="46"/>
        <v>0</v>
      </c>
      <c r="AL126" s="88">
        <f t="shared" si="47"/>
        <v>0</v>
      </c>
      <c r="AM126" s="88">
        <f t="shared" si="48"/>
        <v>0</v>
      </c>
      <c r="AN126" s="88">
        <f t="shared" si="49"/>
        <v>0</v>
      </c>
      <c r="AO126" s="88">
        <f t="shared" si="50"/>
        <v>0</v>
      </c>
      <c r="AP126" s="88">
        <f t="shared" si="51"/>
        <v>0</v>
      </c>
      <c r="AQ126" s="88">
        <f t="shared" si="52"/>
        <v>0</v>
      </c>
      <c r="AR126" s="88">
        <f t="shared" si="53"/>
        <v>0</v>
      </c>
      <c r="AS126" s="88">
        <f t="shared" si="54"/>
        <v>0</v>
      </c>
      <c r="AT126" s="88">
        <f t="shared" si="55"/>
        <v>0</v>
      </c>
      <c r="AU126" s="88">
        <f t="shared" si="56"/>
        <v>0</v>
      </c>
      <c r="AV126" s="88">
        <f t="shared" si="57"/>
        <v>0</v>
      </c>
      <c r="AW126" s="88">
        <f t="shared" si="58"/>
        <v>0</v>
      </c>
      <c r="AX126" s="88">
        <f t="shared" si="59"/>
        <v>0</v>
      </c>
      <c r="AY126" s="88">
        <f t="shared" si="60"/>
        <v>0</v>
      </c>
      <c r="AZ126" s="88">
        <f t="shared" si="61"/>
        <v>0</v>
      </c>
      <c r="BB126" s="1"/>
      <c r="BC126" s="1"/>
      <c r="BD126" s="1"/>
      <c r="BE126" s="1"/>
      <c r="BF126" s="1"/>
      <c r="BG126" s="1"/>
      <c r="BH126" s="1"/>
    </row>
    <row r="127" spans="2:60" ht="15.75" customHeight="1">
      <c r="B127" s="1"/>
      <c r="C127" s="1"/>
      <c r="D127" s="1"/>
      <c r="E127" s="1"/>
      <c r="F127" s="1"/>
      <c r="L127" s="1"/>
      <c r="M127" s="1"/>
      <c r="N127" s="1"/>
      <c r="O127" s="1"/>
      <c r="P127" s="1"/>
      <c r="X127" s="1"/>
      <c r="AB127" s="1"/>
      <c r="AF127" s="1"/>
      <c r="AG127" s="88">
        <f t="shared" si="42"/>
        <v>0</v>
      </c>
      <c r="AH127" s="88">
        <f t="shared" si="43"/>
        <v>0</v>
      </c>
      <c r="AI127" s="88">
        <f t="shared" si="44"/>
        <v>0</v>
      </c>
      <c r="AJ127" s="88">
        <f t="shared" si="45"/>
        <v>0</v>
      </c>
      <c r="AK127" s="88">
        <f t="shared" si="46"/>
        <v>0</v>
      </c>
      <c r="AL127" s="88">
        <f t="shared" si="47"/>
        <v>0</v>
      </c>
      <c r="AM127" s="88">
        <f t="shared" si="48"/>
        <v>0</v>
      </c>
      <c r="AN127" s="88">
        <f t="shared" si="49"/>
        <v>0</v>
      </c>
      <c r="AO127" s="88">
        <f t="shared" si="50"/>
        <v>0</v>
      </c>
      <c r="AP127" s="88">
        <f t="shared" si="51"/>
        <v>0</v>
      </c>
      <c r="AQ127" s="88">
        <f t="shared" si="52"/>
        <v>0</v>
      </c>
      <c r="AR127" s="88">
        <f t="shared" si="53"/>
        <v>0</v>
      </c>
      <c r="AS127" s="88">
        <f t="shared" si="54"/>
        <v>0</v>
      </c>
      <c r="AT127" s="88">
        <f t="shared" si="55"/>
        <v>0</v>
      </c>
      <c r="AU127" s="88">
        <f t="shared" si="56"/>
        <v>0</v>
      </c>
      <c r="AV127" s="88">
        <f t="shared" si="57"/>
        <v>0</v>
      </c>
      <c r="AW127" s="88">
        <f t="shared" si="58"/>
        <v>0</v>
      </c>
      <c r="AX127" s="88">
        <f t="shared" si="59"/>
        <v>0</v>
      </c>
      <c r="AY127" s="88">
        <f t="shared" si="60"/>
        <v>0</v>
      </c>
      <c r="AZ127" s="88">
        <f t="shared" si="61"/>
        <v>0</v>
      </c>
      <c r="BB127" s="1"/>
      <c r="BC127" s="1"/>
      <c r="BD127" s="1"/>
      <c r="BE127" s="1"/>
      <c r="BF127" s="1"/>
      <c r="BG127" s="1"/>
      <c r="BH127" s="1"/>
    </row>
    <row r="128" spans="2:60" ht="15.75" customHeight="1">
      <c r="B128" s="1"/>
      <c r="C128" s="1"/>
      <c r="D128" s="1"/>
      <c r="E128" s="1"/>
      <c r="F128" s="1"/>
      <c r="L128" s="1"/>
      <c r="M128" s="1"/>
      <c r="N128" s="1"/>
      <c r="O128" s="1"/>
      <c r="P128" s="1"/>
      <c r="X128" s="1"/>
      <c r="AB128" s="1"/>
      <c r="AF128" s="1"/>
      <c r="AG128" s="88">
        <f t="shared" si="42"/>
        <v>0</v>
      </c>
      <c r="AH128" s="88">
        <f t="shared" si="43"/>
        <v>0</v>
      </c>
      <c r="AI128" s="88">
        <f t="shared" si="44"/>
        <v>0</v>
      </c>
      <c r="AJ128" s="88">
        <f t="shared" si="45"/>
        <v>0</v>
      </c>
      <c r="AK128" s="88">
        <f t="shared" si="46"/>
        <v>0</v>
      </c>
      <c r="AL128" s="88">
        <f t="shared" si="47"/>
        <v>0</v>
      </c>
      <c r="AM128" s="88">
        <f t="shared" si="48"/>
        <v>0</v>
      </c>
      <c r="AN128" s="88">
        <f t="shared" si="49"/>
        <v>0</v>
      </c>
      <c r="AO128" s="88">
        <f t="shared" si="50"/>
        <v>0</v>
      </c>
      <c r="AP128" s="88">
        <f t="shared" si="51"/>
        <v>0</v>
      </c>
      <c r="AQ128" s="88">
        <f t="shared" si="52"/>
        <v>0</v>
      </c>
      <c r="AR128" s="88">
        <f t="shared" si="53"/>
        <v>0</v>
      </c>
      <c r="AS128" s="88">
        <f t="shared" si="54"/>
        <v>0</v>
      </c>
      <c r="AT128" s="88">
        <f t="shared" si="55"/>
        <v>0</v>
      </c>
      <c r="AU128" s="88">
        <f t="shared" si="56"/>
        <v>0</v>
      </c>
      <c r="AV128" s="88">
        <f t="shared" si="57"/>
        <v>0</v>
      </c>
      <c r="AW128" s="88">
        <f t="shared" si="58"/>
        <v>0</v>
      </c>
      <c r="AX128" s="88">
        <f t="shared" si="59"/>
        <v>0</v>
      </c>
      <c r="AY128" s="88">
        <f t="shared" si="60"/>
        <v>0</v>
      </c>
      <c r="AZ128" s="88">
        <f t="shared" si="61"/>
        <v>0</v>
      </c>
      <c r="BB128" s="1"/>
      <c r="BC128" s="1"/>
      <c r="BD128" s="1"/>
      <c r="BE128" s="1"/>
      <c r="BF128" s="1"/>
      <c r="BG128" s="1"/>
      <c r="BH128" s="1"/>
    </row>
    <row r="129" spans="2:60" ht="15.75" customHeight="1">
      <c r="B129" s="1"/>
      <c r="C129" s="1"/>
      <c r="D129" s="1"/>
      <c r="E129" s="1"/>
      <c r="F129" s="1"/>
      <c r="L129" s="1"/>
      <c r="M129" s="1"/>
      <c r="N129" s="1"/>
      <c r="O129" s="1"/>
      <c r="P129" s="1"/>
      <c r="X129" s="1"/>
      <c r="AB129" s="1"/>
      <c r="AF129" s="1"/>
      <c r="AG129" s="88">
        <f t="shared" si="42"/>
        <v>0</v>
      </c>
      <c r="AH129" s="88">
        <f t="shared" si="43"/>
        <v>0</v>
      </c>
      <c r="AI129" s="88">
        <f t="shared" si="44"/>
        <v>0</v>
      </c>
      <c r="AJ129" s="88">
        <f t="shared" si="45"/>
        <v>0</v>
      </c>
      <c r="AK129" s="88">
        <f t="shared" si="46"/>
        <v>0</v>
      </c>
      <c r="AL129" s="88">
        <f t="shared" si="47"/>
        <v>0</v>
      </c>
      <c r="AM129" s="88">
        <f t="shared" si="48"/>
        <v>0</v>
      </c>
      <c r="AN129" s="88">
        <f t="shared" si="49"/>
        <v>0</v>
      </c>
      <c r="AO129" s="88">
        <f t="shared" si="50"/>
        <v>0</v>
      </c>
      <c r="AP129" s="88">
        <f t="shared" si="51"/>
        <v>0</v>
      </c>
      <c r="AQ129" s="88">
        <f t="shared" si="52"/>
        <v>0</v>
      </c>
      <c r="AR129" s="88">
        <f t="shared" si="53"/>
        <v>0</v>
      </c>
      <c r="AS129" s="88">
        <f t="shared" si="54"/>
        <v>0</v>
      </c>
      <c r="AT129" s="88">
        <f t="shared" si="55"/>
        <v>0</v>
      </c>
      <c r="AU129" s="88">
        <f t="shared" si="56"/>
        <v>0</v>
      </c>
      <c r="AV129" s="88">
        <f t="shared" si="57"/>
        <v>0</v>
      </c>
      <c r="AW129" s="88">
        <f t="shared" si="58"/>
        <v>0</v>
      </c>
      <c r="AX129" s="88">
        <f t="shared" si="59"/>
        <v>0</v>
      </c>
      <c r="AY129" s="88">
        <f t="shared" si="60"/>
        <v>0</v>
      </c>
      <c r="AZ129" s="88">
        <f t="shared" si="61"/>
        <v>0</v>
      </c>
      <c r="BB129" s="1"/>
      <c r="BC129" s="1"/>
      <c r="BD129" s="1"/>
      <c r="BE129" s="1"/>
      <c r="BF129" s="1"/>
      <c r="BG129" s="1"/>
      <c r="BH129" s="1"/>
    </row>
    <row r="130" spans="2:60" ht="15.75" customHeight="1">
      <c r="B130" s="1"/>
      <c r="C130" s="1"/>
      <c r="D130" s="1"/>
      <c r="E130" s="1"/>
      <c r="F130" s="1"/>
      <c r="L130" s="1"/>
      <c r="M130" s="1"/>
      <c r="N130" s="1"/>
      <c r="O130" s="1"/>
      <c r="P130" s="1"/>
      <c r="X130" s="1"/>
      <c r="AB130" s="1"/>
      <c r="AF130" s="1"/>
      <c r="AG130" s="88">
        <f t="shared" si="42"/>
        <v>0</v>
      </c>
      <c r="AH130" s="88">
        <f t="shared" si="43"/>
        <v>0</v>
      </c>
      <c r="AI130" s="88">
        <f t="shared" si="44"/>
        <v>0</v>
      </c>
      <c r="AJ130" s="88">
        <f t="shared" si="45"/>
        <v>0</v>
      </c>
      <c r="AK130" s="88">
        <f t="shared" si="46"/>
        <v>0</v>
      </c>
      <c r="AL130" s="88">
        <f t="shared" si="47"/>
        <v>0</v>
      </c>
      <c r="AM130" s="88">
        <f t="shared" si="48"/>
        <v>0</v>
      </c>
      <c r="AN130" s="88">
        <f t="shared" si="49"/>
        <v>0</v>
      </c>
      <c r="AO130" s="88">
        <f t="shared" si="50"/>
        <v>0</v>
      </c>
      <c r="AP130" s="88">
        <f t="shared" si="51"/>
        <v>0</v>
      </c>
      <c r="AQ130" s="88">
        <f t="shared" si="52"/>
        <v>0</v>
      </c>
      <c r="AR130" s="88">
        <f t="shared" si="53"/>
        <v>0</v>
      </c>
      <c r="AS130" s="88">
        <f t="shared" si="54"/>
        <v>0</v>
      </c>
      <c r="AT130" s="88">
        <f t="shared" si="55"/>
        <v>0</v>
      </c>
      <c r="AU130" s="88">
        <f t="shared" si="56"/>
        <v>0</v>
      </c>
      <c r="AV130" s="88">
        <f t="shared" si="57"/>
        <v>0</v>
      </c>
      <c r="AW130" s="88">
        <f t="shared" si="58"/>
        <v>0</v>
      </c>
      <c r="AX130" s="88">
        <f t="shared" si="59"/>
        <v>0</v>
      </c>
      <c r="AY130" s="88">
        <f t="shared" si="60"/>
        <v>0</v>
      </c>
      <c r="AZ130" s="88">
        <f t="shared" si="61"/>
        <v>0</v>
      </c>
      <c r="BB130" s="1"/>
      <c r="BC130" s="1"/>
      <c r="BD130" s="1"/>
      <c r="BE130" s="1"/>
      <c r="BF130" s="1"/>
      <c r="BG130" s="1"/>
      <c r="BH130" s="1"/>
    </row>
    <row r="131" spans="2:60" ht="15.75" customHeight="1">
      <c r="B131" s="1"/>
      <c r="C131" s="1"/>
      <c r="D131" s="1"/>
      <c r="E131" s="1"/>
      <c r="F131" s="1"/>
      <c r="L131" s="1"/>
      <c r="M131" s="1"/>
      <c r="N131" s="1"/>
      <c r="O131" s="1"/>
      <c r="P131" s="1"/>
      <c r="X131" s="1"/>
      <c r="AB131" s="1"/>
      <c r="AF131" s="1"/>
      <c r="AG131" s="88">
        <f t="shared" si="42"/>
        <v>0</v>
      </c>
      <c r="AH131" s="88">
        <f t="shared" si="43"/>
        <v>0</v>
      </c>
      <c r="AI131" s="88">
        <f t="shared" si="44"/>
        <v>0</v>
      </c>
      <c r="AJ131" s="88">
        <f t="shared" si="45"/>
        <v>0</v>
      </c>
      <c r="AK131" s="88">
        <f t="shared" si="46"/>
        <v>0</v>
      </c>
      <c r="AL131" s="88">
        <f t="shared" si="47"/>
        <v>0</v>
      </c>
      <c r="AM131" s="88">
        <f t="shared" si="48"/>
        <v>0</v>
      </c>
      <c r="AN131" s="88">
        <f t="shared" si="49"/>
        <v>0</v>
      </c>
      <c r="AO131" s="88">
        <f t="shared" si="50"/>
        <v>0</v>
      </c>
      <c r="AP131" s="88">
        <f t="shared" si="51"/>
        <v>0</v>
      </c>
      <c r="AQ131" s="88">
        <f t="shared" si="52"/>
        <v>0</v>
      </c>
      <c r="AR131" s="88">
        <f t="shared" si="53"/>
        <v>0</v>
      </c>
      <c r="AS131" s="88">
        <f t="shared" si="54"/>
        <v>0</v>
      </c>
      <c r="AT131" s="88">
        <f t="shared" si="55"/>
        <v>0</v>
      </c>
      <c r="AU131" s="88">
        <f t="shared" si="56"/>
        <v>0</v>
      </c>
      <c r="AV131" s="88">
        <f t="shared" si="57"/>
        <v>0</v>
      </c>
      <c r="AW131" s="88">
        <f t="shared" si="58"/>
        <v>0</v>
      </c>
      <c r="AX131" s="88">
        <f t="shared" si="59"/>
        <v>0</v>
      </c>
      <c r="AY131" s="88">
        <f t="shared" si="60"/>
        <v>0</v>
      </c>
      <c r="AZ131" s="88">
        <f t="shared" si="61"/>
        <v>0</v>
      </c>
      <c r="BB131" s="1"/>
      <c r="BC131" s="1"/>
      <c r="BD131" s="1"/>
      <c r="BE131" s="1"/>
      <c r="BF131" s="1"/>
      <c r="BG131" s="1"/>
      <c r="BH131" s="1"/>
    </row>
    <row r="132" spans="2:60" ht="15.75" customHeight="1">
      <c r="B132" s="1"/>
      <c r="C132" s="1"/>
      <c r="D132" s="1"/>
      <c r="E132" s="1"/>
      <c r="F132" s="1"/>
      <c r="L132" s="1"/>
      <c r="M132" s="1"/>
      <c r="N132" s="1"/>
      <c r="O132" s="1"/>
      <c r="P132" s="1"/>
      <c r="X132" s="1"/>
      <c r="AB132" s="1"/>
      <c r="AF132" s="1"/>
      <c r="AG132" s="88">
        <f t="shared" si="42"/>
        <v>0</v>
      </c>
      <c r="AH132" s="88">
        <f t="shared" si="43"/>
        <v>0</v>
      </c>
      <c r="AI132" s="88">
        <f t="shared" si="44"/>
        <v>0</v>
      </c>
      <c r="AJ132" s="88">
        <f t="shared" si="45"/>
        <v>0</v>
      </c>
      <c r="AK132" s="88">
        <f t="shared" si="46"/>
        <v>0</v>
      </c>
      <c r="AL132" s="88">
        <f t="shared" si="47"/>
        <v>0</v>
      </c>
      <c r="AM132" s="88">
        <f t="shared" si="48"/>
        <v>0</v>
      </c>
      <c r="AN132" s="88">
        <f t="shared" si="49"/>
        <v>0</v>
      </c>
      <c r="AO132" s="88">
        <f t="shared" si="50"/>
        <v>0</v>
      </c>
      <c r="AP132" s="88">
        <f t="shared" si="51"/>
        <v>0</v>
      </c>
      <c r="AQ132" s="88">
        <f t="shared" si="52"/>
        <v>0</v>
      </c>
      <c r="AR132" s="88">
        <f t="shared" si="53"/>
        <v>0</v>
      </c>
      <c r="AS132" s="88">
        <f t="shared" si="54"/>
        <v>0</v>
      </c>
      <c r="AT132" s="88">
        <f t="shared" si="55"/>
        <v>0</v>
      </c>
      <c r="AU132" s="88">
        <f t="shared" si="56"/>
        <v>0</v>
      </c>
      <c r="AV132" s="88">
        <f t="shared" si="57"/>
        <v>0</v>
      </c>
      <c r="AW132" s="88">
        <f t="shared" si="58"/>
        <v>0</v>
      </c>
      <c r="AX132" s="88">
        <f t="shared" si="59"/>
        <v>0</v>
      </c>
      <c r="AY132" s="88">
        <f t="shared" si="60"/>
        <v>0</v>
      </c>
      <c r="AZ132" s="88">
        <f t="shared" si="61"/>
        <v>0</v>
      </c>
      <c r="BB132" s="1"/>
      <c r="BC132" s="1"/>
      <c r="BD132" s="1"/>
      <c r="BE132" s="1"/>
      <c r="BF132" s="1"/>
      <c r="BG132" s="1"/>
      <c r="BH132" s="1"/>
    </row>
    <row r="133" spans="2:60" ht="15.75" customHeight="1">
      <c r="B133" s="1"/>
      <c r="C133" s="1"/>
      <c r="D133" s="1"/>
      <c r="E133" s="1"/>
      <c r="F133" s="1"/>
      <c r="L133" s="1"/>
      <c r="M133" s="1"/>
      <c r="N133" s="1"/>
      <c r="O133" s="1"/>
      <c r="P133" s="1"/>
      <c r="X133" s="1"/>
      <c r="AB133" s="1"/>
      <c r="AF133" s="1"/>
      <c r="AG133" s="88">
        <f t="shared" si="42"/>
        <v>0</v>
      </c>
      <c r="AH133" s="88">
        <f t="shared" si="43"/>
        <v>0</v>
      </c>
      <c r="AI133" s="88">
        <f t="shared" si="44"/>
        <v>0</v>
      </c>
      <c r="AJ133" s="88">
        <f t="shared" si="45"/>
        <v>0</v>
      </c>
      <c r="AK133" s="88">
        <f t="shared" si="46"/>
        <v>0</v>
      </c>
      <c r="AL133" s="88">
        <f t="shared" si="47"/>
        <v>0</v>
      </c>
      <c r="AM133" s="88">
        <f t="shared" si="48"/>
        <v>0</v>
      </c>
      <c r="AN133" s="88">
        <f t="shared" si="49"/>
        <v>0</v>
      </c>
      <c r="AO133" s="88">
        <f t="shared" si="50"/>
        <v>0</v>
      </c>
      <c r="AP133" s="88">
        <f t="shared" si="51"/>
        <v>0</v>
      </c>
      <c r="AQ133" s="88">
        <f t="shared" si="52"/>
        <v>0</v>
      </c>
      <c r="AR133" s="88">
        <f t="shared" si="53"/>
        <v>0</v>
      </c>
      <c r="AS133" s="88">
        <f t="shared" si="54"/>
        <v>0</v>
      </c>
      <c r="AT133" s="88">
        <f t="shared" si="55"/>
        <v>0</v>
      </c>
      <c r="AU133" s="88">
        <f t="shared" si="56"/>
        <v>0</v>
      </c>
      <c r="AV133" s="88">
        <f t="shared" si="57"/>
        <v>0</v>
      </c>
      <c r="AW133" s="88">
        <f t="shared" si="58"/>
        <v>0</v>
      </c>
      <c r="AX133" s="88">
        <f t="shared" si="59"/>
        <v>0</v>
      </c>
      <c r="AY133" s="88">
        <f t="shared" si="60"/>
        <v>0</v>
      </c>
      <c r="AZ133" s="88">
        <f t="shared" si="61"/>
        <v>0</v>
      </c>
      <c r="BB133" s="1"/>
      <c r="BC133" s="1"/>
      <c r="BD133" s="1"/>
      <c r="BE133" s="1"/>
      <c r="BF133" s="1"/>
      <c r="BG133" s="1"/>
      <c r="BH133" s="1"/>
    </row>
    <row r="134" spans="2:60" ht="15.75" customHeight="1">
      <c r="B134" s="1"/>
      <c r="C134" s="1"/>
      <c r="D134" s="1"/>
      <c r="E134" s="1"/>
      <c r="F134" s="1"/>
      <c r="L134" s="1"/>
      <c r="M134" s="1"/>
      <c r="N134" s="1"/>
      <c r="O134" s="1"/>
      <c r="P134" s="1"/>
      <c r="X134" s="1"/>
      <c r="AB134" s="1"/>
      <c r="AF134" s="1"/>
      <c r="AG134" s="88">
        <f t="shared" si="42"/>
        <v>0</v>
      </c>
      <c r="AH134" s="88">
        <f t="shared" si="43"/>
        <v>0</v>
      </c>
      <c r="AI134" s="88">
        <f t="shared" si="44"/>
        <v>0</v>
      </c>
      <c r="AJ134" s="88">
        <f t="shared" si="45"/>
        <v>0</v>
      </c>
      <c r="AK134" s="88">
        <f t="shared" si="46"/>
        <v>0</v>
      </c>
      <c r="AL134" s="88">
        <f t="shared" si="47"/>
        <v>0</v>
      </c>
      <c r="AM134" s="88">
        <f t="shared" si="48"/>
        <v>0</v>
      </c>
      <c r="AN134" s="88">
        <f t="shared" si="49"/>
        <v>0</v>
      </c>
      <c r="AO134" s="88">
        <f t="shared" si="50"/>
        <v>0</v>
      </c>
      <c r="AP134" s="88">
        <f t="shared" si="51"/>
        <v>0</v>
      </c>
      <c r="AQ134" s="88">
        <f t="shared" si="52"/>
        <v>0</v>
      </c>
      <c r="AR134" s="88">
        <f t="shared" si="53"/>
        <v>0</v>
      </c>
      <c r="AS134" s="88">
        <f t="shared" si="54"/>
        <v>0</v>
      </c>
      <c r="AT134" s="88">
        <f t="shared" si="55"/>
        <v>0</v>
      </c>
      <c r="AU134" s="88">
        <f t="shared" si="56"/>
        <v>0</v>
      </c>
      <c r="AV134" s="88">
        <f t="shared" si="57"/>
        <v>0</v>
      </c>
      <c r="AW134" s="88">
        <f t="shared" si="58"/>
        <v>0</v>
      </c>
      <c r="AX134" s="88">
        <f t="shared" si="59"/>
        <v>0</v>
      </c>
      <c r="AY134" s="88">
        <f t="shared" si="60"/>
        <v>0</v>
      </c>
      <c r="AZ134" s="88">
        <f t="shared" si="61"/>
        <v>0</v>
      </c>
      <c r="BB134" s="1"/>
      <c r="BC134" s="1"/>
      <c r="BD134" s="1"/>
      <c r="BE134" s="1"/>
      <c r="BF134" s="1"/>
      <c r="BG134" s="1"/>
      <c r="BH134" s="1"/>
    </row>
    <row r="135" spans="2:60" ht="15.75" customHeight="1">
      <c r="B135" s="1"/>
      <c r="C135" s="1"/>
      <c r="D135" s="1"/>
      <c r="E135" s="1"/>
      <c r="F135" s="1"/>
      <c r="L135" s="1"/>
      <c r="M135" s="1"/>
      <c r="N135" s="1"/>
      <c r="O135" s="1"/>
      <c r="P135" s="1"/>
      <c r="X135" s="1"/>
      <c r="AB135" s="1"/>
      <c r="AF135" s="1"/>
      <c r="AG135" s="88">
        <f t="shared" si="42"/>
        <v>0</v>
      </c>
      <c r="AH135" s="88">
        <f t="shared" si="43"/>
        <v>0</v>
      </c>
      <c r="AI135" s="88">
        <f t="shared" si="44"/>
        <v>0</v>
      </c>
      <c r="AJ135" s="88">
        <f t="shared" si="45"/>
        <v>0</v>
      </c>
      <c r="AK135" s="88">
        <f t="shared" si="46"/>
        <v>0</v>
      </c>
      <c r="AL135" s="88">
        <f t="shared" si="47"/>
        <v>0</v>
      </c>
      <c r="AM135" s="88">
        <f t="shared" si="48"/>
        <v>0</v>
      </c>
      <c r="AN135" s="88">
        <f t="shared" si="49"/>
        <v>0</v>
      </c>
      <c r="AO135" s="88">
        <f t="shared" si="50"/>
        <v>0</v>
      </c>
      <c r="AP135" s="88">
        <f t="shared" si="51"/>
        <v>0</v>
      </c>
      <c r="AQ135" s="88">
        <f t="shared" si="52"/>
        <v>0</v>
      </c>
      <c r="AR135" s="88">
        <f t="shared" si="53"/>
        <v>0</v>
      </c>
      <c r="AS135" s="88">
        <f t="shared" si="54"/>
        <v>0</v>
      </c>
      <c r="AT135" s="88">
        <f t="shared" si="55"/>
        <v>0</v>
      </c>
      <c r="AU135" s="88">
        <f t="shared" si="56"/>
        <v>0</v>
      </c>
      <c r="AV135" s="88">
        <f t="shared" si="57"/>
        <v>0</v>
      </c>
      <c r="AW135" s="88">
        <f t="shared" si="58"/>
        <v>0</v>
      </c>
      <c r="AX135" s="88">
        <f t="shared" si="59"/>
        <v>0</v>
      </c>
      <c r="AY135" s="88">
        <f t="shared" si="60"/>
        <v>0</v>
      </c>
      <c r="AZ135" s="88">
        <f t="shared" si="61"/>
        <v>0</v>
      </c>
      <c r="BB135" s="1"/>
      <c r="BC135" s="1"/>
      <c r="BD135" s="1"/>
      <c r="BE135" s="1"/>
      <c r="BF135" s="1"/>
      <c r="BG135" s="1"/>
      <c r="BH135" s="1"/>
    </row>
    <row r="136" spans="2:60" ht="15.75" customHeight="1">
      <c r="B136" s="1"/>
      <c r="C136" s="1"/>
      <c r="D136" s="1"/>
      <c r="E136" s="1"/>
      <c r="F136" s="1"/>
      <c r="L136" s="1"/>
      <c r="M136" s="1"/>
      <c r="N136" s="1"/>
      <c r="O136" s="1"/>
      <c r="P136" s="1"/>
      <c r="X136" s="1"/>
      <c r="AB136" s="1"/>
      <c r="AF136" s="1"/>
      <c r="AG136" s="88">
        <f t="shared" si="42"/>
        <v>0</v>
      </c>
      <c r="AH136" s="88">
        <f t="shared" si="43"/>
        <v>0</v>
      </c>
      <c r="AI136" s="88">
        <f t="shared" si="44"/>
        <v>0</v>
      </c>
      <c r="AJ136" s="88">
        <f t="shared" si="45"/>
        <v>0</v>
      </c>
      <c r="AK136" s="88">
        <f t="shared" si="46"/>
        <v>0</v>
      </c>
      <c r="AL136" s="88">
        <f t="shared" si="47"/>
        <v>0</v>
      </c>
      <c r="AM136" s="88">
        <f t="shared" si="48"/>
        <v>0</v>
      </c>
      <c r="AN136" s="88">
        <f t="shared" si="49"/>
        <v>0</v>
      </c>
      <c r="AO136" s="88">
        <f t="shared" si="50"/>
        <v>0</v>
      </c>
      <c r="AP136" s="88">
        <f t="shared" si="51"/>
        <v>0</v>
      </c>
      <c r="AQ136" s="88">
        <f t="shared" si="52"/>
        <v>0</v>
      </c>
      <c r="AR136" s="88">
        <f t="shared" si="53"/>
        <v>0</v>
      </c>
      <c r="AS136" s="88">
        <f t="shared" si="54"/>
        <v>0</v>
      </c>
      <c r="AT136" s="88">
        <f t="shared" si="55"/>
        <v>0</v>
      </c>
      <c r="AU136" s="88">
        <f t="shared" si="56"/>
        <v>0</v>
      </c>
      <c r="AV136" s="88">
        <f t="shared" si="57"/>
        <v>0</v>
      </c>
      <c r="AW136" s="88">
        <f t="shared" si="58"/>
        <v>0</v>
      </c>
      <c r="AX136" s="88">
        <f t="shared" si="59"/>
        <v>0</v>
      </c>
      <c r="AY136" s="88">
        <f t="shared" si="60"/>
        <v>0</v>
      </c>
      <c r="AZ136" s="88">
        <f t="shared" si="61"/>
        <v>0</v>
      </c>
      <c r="BB136" s="1"/>
      <c r="BC136" s="1"/>
      <c r="BD136" s="1"/>
      <c r="BE136" s="1"/>
      <c r="BF136" s="1"/>
      <c r="BG136" s="1"/>
      <c r="BH136" s="1"/>
    </row>
    <row r="137" spans="2:60" ht="15.75" customHeight="1">
      <c r="B137" s="1"/>
      <c r="C137" s="1"/>
      <c r="D137" s="1"/>
      <c r="E137" s="1"/>
      <c r="F137" s="1"/>
      <c r="L137" s="1"/>
      <c r="M137" s="1"/>
      <c r="N137" s="1"/>
      <c r="O137" s="1"/>
      <c r="P137" s="1"/>
      <c r="X137" s="1"/>
      <c r="AB137" s="1"/>
      <c r="AF137" s="1"/>
      <c r="AG137" s="88">
        <f t="shared" si="42"/>
        <v>0</v>
      </c>
      <c r="AH137" s="88">
        <f t="shared" si="43"/>
        <v>0</v>
      </c>
      <c r="AI137" s="88">
        <f t="shared" si="44"/>
        <v>0</v>
      </c>
      <c r="AJ137" s="88">
        <f t="shared" si="45"/>
        <v>0</v>
      </c>
      <c r="AK137" s="88">
        <f t="shared" si="46"/>
        <v>0</v>
      </c>
      <c r="AL137" s="88">
        <f t="shared" si="47"/>
        <v>0</v>
      </c>
      <c r="AM137" s="88">
        <f t="shared" si="48"/>
        <v>0</v>
      </c>
      <c r="AN137" s="88">
        <f t="shared" si="49"/>
        <v>0</v>
      </c>
      <c r="AO137" s="88">
        <f t="shared" si="50"/>
        <v>0</v>
      </c>
      <c r="AP137" s="88">
        <f t="shared" si="51"/>
        <v>0</v>
      </c>
      <c r="AQ137" s="88">
        <f t="shared" si="52"/>
        <v>0</v>
      </c>
      <c r="AR137" s="88">
        <f t="shared" si="53"/>
        <v>0</v>
      </c>
      <c r="AS137" s="88">
        <f t="shared" si="54"/>
        <v>0</v>
      </c>
      <c r="AT137" s="88">
        <f t="shared" si="55"/>
        <v>0</v>
      </c>
      <c r="AU137" s="88">
        <f t="shared" si="56"/>
        <v>0</v>
      </c>
      <c r="AV137" s="88">
        <f t="shared" si="57"/>
        <v>0</v>
      </c>
      <c r="AW137" s="88">
        <f t="shared" si="58"/>
        <v>0</v>
      </c>
      <c r="AX137" s="88">
        <f t="shared" si="59"/>
        <v>0</v>
      </c>
      <c r="AY137" s="88">
        <f t="shared" si="60"/>
        <v>0</v>
      </c>
      <c r="AZ137" s="88">
        <f t="shared" si="61"/>
        <v>0</v>
      </c>
      <c r="BB137" s="1"/>
      <c r="BC137" s="1"/>
      <c r="BD137" s="1"/>
      <c r="BE137" s="1"/>
      <c r="BF137" s="1"/>
      <c r="BG137" s="1"/>
      <c r="BH137" s="1"/>
    </row>
    <row r="138" spans="2:60" ht="15.75" customHeight="1">
      <c r="B138" s="1"/>
      <c r="C138" s="1"/>
      <c r="D138" s="1"/>
      <c r="E138" s="1"/>
      <c r="F138" s="1"/>
      <c r="L138" s="1"/>
      <c r="M138" s="1"/>
      <c r="N138" s="1"/>
      <c r="O138" s="1"/>
      <c r="P138" s="1"/>
      <c r="X138" s="1"/>
      <c r="AB138" s="1"/>
      <c r="AF138" s="1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1"/>
      <c r="AS138" s="1"/>
      <c r="AT138" s="1"/>
      <c r="AU138" s="1"/>
      <c r="AV138" s="1"/>
      <c r="AW138" s="1"/>
      <c r="AX138" s="1"/>
      <c r="AY138" s="1"/>
      <c r="AZ138" s="1"/>
      <c r="BB138" s="1"/>
      <c r="BC138" s="1"/>
      <c r="BD138" s="1"/>
      <c r="BE138" s="1"/>
      <c r="BF138" s="1"/>
      <c r="BG138" s="1"/>
      <c r="BH138" s="1"/>
    </row>
    <row r="139" spans="2:60" ht="15.75" customHeight="1">
      <c r="B139" s="1"/>
      <c r="C139" s="1"/>
      <c r="D139" s="1"/>
      <c r="E139" s="1"/>
      <c r="F139" s="1"/>
      <c r="L139" s="1"/>
      <c r="M139" s="1"/>
      <c r="N139" s="1"/>
      <c r="O139" s="1"/>
      <c r="P139" s="1"/>
      <c r="X139" s="1"/>
      <c r="AB139" s="1"/>
      <c r="AF139" s="1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1"/>
      <c r="AS139" s="1"/>
      <c r="AT139" s="1"/>
      <c r="AU139" s="1"/>
      <c r="AV139" s="1"/>
      <c r="AW139" s="1"/>
      <c r="AX139" s="1"/>
      <c r="AY139" s="1"/>
      <c r="AZ139" s="1"/>
      <c r="BB139" s="1"/>
      <c r="BC139" s="1"/>
      <c r="BD139" s="1"/>
      <c r="BE139" s="1"/>
      <c r="BF139" s="1"/>
      <c r="BG139" s="1"/>
      <c r="BH139" s="1"/>
    </row>
    <row r="140" spans="2:60" ht="15.75" customHeight="1">
      <c r="B140" s="1"/>
      <c r="C140" s="1"/>
      <c r="D140" s="1"/>
      <c r="E140" s="1"/>
      <c r="F140" s="1"/>
      <c r="L140" s="1"/>
      <c r="M140" s="1"/>
      <c r="N140" s="1"/>
      <c r="O140" s="1"/>
      <c r="P140" s="1"/>
      <c r="X140" s="1"/>
      <c r="AB140" s="1"/>
      <c r="AF140" s="1"/>
      <c r="AG140" s="87" t="s">
        <v>84</v>
      </c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1"/>
      <c r="AS140" s="1"/>
      <c r="AT140" s="1"/>
      <c r="AU140" s="1"/>
      <c r="AV140" s="1"/>
      <c r="AW140" s="1"/>
      <c r="AX140" s="1"/>
      <c r="AY140" s="1"/>
      <c r="AZ140" s="1"/>
      <c r="BB140" s="1"/>
      <c r="BC140" s="1"/>
      <c r="BD140" s="1"/>
      <c r="BE140" s="1"/>
      <c r="BF140" s="1"/>
      <c r="BG140" s="1"/>
      <c r="BH140" s="1"/>
    </row>
    <row r="141" spans="2:60" ht="15.75" customHeight="1">
      <c r="B141" s="1"/>
      <c r="C141" s="1"/>
      <c r="D141" s="1"/>
      <c r="E141" s="1"/>
      <c r="F141" s="1"/>
      <c r="L141" s="1"/>
      <c r="M141" s="1"/>
      <c r="N141" s="1"/>
      <c r="O141" s="1"/>
      <c r="P141" s="1"/>
      <c r="X141" s="1"/>
      <c r="AB141" s="1"/>
      <c r="AF141" s="1"/>
      <c r="AG141" s="87" t="s">
        <v>85</v>
      </c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1"/>
      <c r="AS141" s="1"/>
      <c r="AT141" s="1"/>
      <c r="AU141" s="1"/>
      <c r="AV141" s="1"/>
      <c r="AW141" s="1"/>
      <c r="AX141" s="1"/>
      <c r="AY141" s="1"/>
      <c r="AZ141" s="1"/>
      <c r="BB141" s="1"/>
      <c r="BC141" s="1"/>
      <c r="BD141" s="1"/>
      <c r="BE141" s="1"/>
      <c r="BF141" s="1"/>
      <c r="BG141" s="1"/>
      <c r="BH141" s="1"/>
    </row>
    <row r="142" spans="2:60" ht="15.75" customHeight="1">
      <c r="B142" s="1"/>
      <c r="C142" s="1"/>
      <c r="D142" s="1"/>
      <c r="E142" s="1"/>
      <c r="F142" s="1"/>
      <c r="L142" s="1"/>
      <c r="M142" s="1"/>
      <c r="N142" s="1"/>
      <c r="O142" s="1"/>
      <c r="P142" s="1"/>
      <c r="X142" s="1"/>
      <c r="AB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B142" s="1"/>
      <c r="BC142" s="1"/>
      <c r="BD142" s="1"/>
      <c r="BE142" s="1"/>
      <c r="BF142" s="1"/>
      <c r="BG142" s="1"/>
      <c r="BH142" s="1"/>
    </row>
    <row r="143" spans="2:60" ht="15.75" customHeight="1">
      <c r="B143" s="1"/>
      <c r="C143" s="1"/>
      <c r="D143" s="1"/>
      <c r="E143" s="1"/>
      <c r="F143" s="1"/>
      <c r="L143" s="1"/>
      <c r="M143" s="1"/>
      <c r="N143" s="1"/>
      <c r="O143" s="1"/>
      <c r="P143" s="1"/>
      <c r="X143" s="1"/>
      <c r="AB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B143" s="1"/>
      <c r="BC143" s="1"/>
      <c r="BD143" s="1"/>
      <c r="BE143" s="1"/>
      <c r="BF143" s="1"/>
      <c r="BG143" s="1"/>
      <c r="BH143" s="1"/>
    </row>
    <row r="144" spans="2:60" ht="15.75" customHeight="1">
      <c r="B144" s="1"/>
      <c r="C144" s="1"/>
      <c r="D144" s="1"/>
      <c r="E144" s="1"/>
      <c r="F144" s="1"/>
      <c r="L144" s="1"/>
      <c r="M144" s="1"/>
      <c r="N144" s="1"/>
      <c r="O144" s="1"/>
      <c r="P144" s="1"/>
      <c r="X144" s="1"/>
      <c r="AB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B144" s="1"/>
      <c r="BC144" s="1"/>
      <c r="BD144" s="1"/>
      <c r="BE144" s="1"/>
      <c r="BF144" s="1"/>
      <c r="BG144" s="1"/>
      <c r="BH144" s="1"/>
    </row>
    <row r="145" spans="2:60" ht="15.75" customHeight="1">
      <c r="B145" s="1"/>
      <c r="C145" s="1"/>
      <c r="D145" s="1"/>
      <c r="E145" s="1"/>
      <c r="F145" s="1"/>
      <c r="L145" s="1"/>
      <c r="M145" s="1"/>
      <c r="N145" s="1"/>
      <c r="O145" s="1"/>
      <c r="P145" s="1"/>
      <c r="X145" s="1"/>
      <c r="AB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B145" s="1"/>
      <c r="BC145" s="1"/>
      <c r="BD145" s="1"/>
      <c r="BE145" s="1"/>
      <c r="BF145" s="1"/>
      <c r="BG145" s="1"/>
      <c r="BH145" s="1"/>
    </row>
    <row r="146" spans="2:60" ht="15.75" customHeight="1">
      <c r="B146" s="1"/>
      <c r="C146" s="1"/>
      <c r="D146" s="1"/>
      <c r="E146" s="1"/>
      <c r="F146" s="1"/>
      <c r="L146" s="1"/>
      <c r="M146" s="1"/>
      <c r="N146" s="1"/>
      <c r="O146" s="1"/>
      <c r="P146" s="1"/>
      <c r="X146" s="1"/>
      <c r="AB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B146" s="1"/>
      <c r="BC146" s="1"/>
      <c r="BD146" s="1"/>
      <c r="BE146" s="1"/>
      <c r="BF146" s="1"/>
      <c r="BG146" s="1"/>
      <c r="BH146" s="1"/>
    </row>
    <row r="147" spans="2:60" ht="15.75" customHeight="1">
      <c r="B147" s="1"/>
      <c r="C147" s="1"/>
      <c r="D147" s="1"/>
      <c r="E147" s="1"/>
      <c r="F147" s="1"/>
      <c r="L147" s="1"/>
      <c r="M147" s="1"/>
      <c r="N147" s="1"/>
      <c r="O147" s="1"/>
      <c r="P147" s="1"/>
      <c r="X147" s="1"/>
      <c r="AB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B147" s="1"/>
      <c r="BC147" s="1"/>
      <c r="BD147" s="1"/>
      <c r="BE147" s="1"/>
      <c r="BF147" s="1"/>
      <c r="BG147" s="1"/>
      <c r="BH147" s="1"/>
    </row>
    <row r="148" spans="2:60" ht="15.75" customHeight="1">
      <c r="B148" s="1"/>
      <c r="C148" s="1"/>
      <c r="D148" s="1"/>
      <c r="E148" s="1"/>
      <c r="F148" s="1"/>
      <c r="L148" s="1"/>
      <c r="M148" s="1"/>
      <c r="N148" s="1"/>
      <c r="O148" s="1"/>
      <c r="P148" s="1"/>
      <c r="X148" s="1"/>
      <c r="AB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B148" s="1"/>
      <c r="BC148" s="1"/>
      <c r="BD148" s="1"/>
      <c r="BE148" s="1"/>
      <c r="BF148" s="1"/>
      <c r="BG148" s="1"/>
      <c r="BH148" s="1"/>
    </row>
    <row r="149" spans="2:60" ht="15.75" customHeight="1">
      <c r="B149" s="1"/>
      <c r="C149" s="1"/>
      <c r="D149" s="1"/>
      <c r="E149" s="1"/>
      <c r="F149" s="1"/>
      <c r="L149" s="1"/>
      <c r="M149" s="1"/>
      <c r="N149" s="1"/>
      <c r="O149" s="1"/>
      <c r="P149" s="1"/>
      <c r="X149" s="1"/>
      <c r="AB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B149" s="1"/>
      <c r="BC149" s="1"/>
      <c r="BD149" s="1"/>
      <c r="BE149" s="1"/>
      <c r="BF149" s="1"/>
      <c r="BG149" s="1"/>
      <c r="BH149" s="1"/>
    </row>
    <row r="150" spans="2:60" ht="15.75" customHeight="1">
      <c r="B150" s="1"/>
      <c r="C150" s="1"/>
      <c r="D150" s="1"/>
      <c r="E150" s="1"/>
      <c r="F150" s="1"/>
      <c r="L150" s="1"/>
      <c r="M150" s="1"/>
      <c r="N150" s="1"/>
      <c r="O150" s="1"/>
      <c r="P150" s="1"/>
      <c r="X150" s="1"/>
      <c r="AB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B150" s="1"/>
      <c r="BC150" s="1"/>
      <c r="BD150" s="1"/>
      <c r="BE150" s="1"/>
      <c r="BF150" s="1"/>
      <c r="BG150" s="1"/>
      <c r="BH150" s="1"/>
    </row>
    <row r="151" spans="2:60" ht="15.75" customHeight="1">
      <c r="B151" s="1"/>
      <c r="C151" s="1"/>
      <c r="D151" s="1"/>
      <c r="E151" s="1"/>
      <c r="F151" s="1"/>
      <c r="L151" s="1"/>
      <c r="M151" s="1"/>
      <c r="N151" s="1"/>
      <c r="O151" s="1"/>
      <c r="P151" s="1"/>
      <c r="X151" s="1"/>
      <c r="AB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B151" s="1"/>
      <c r="BC151" s="1"/>
      <c r="BD151" s="1"/>
      <c r="BE151" s="1"/>
      <c r="BF151" s="1"/>
      <c r="BG151" s="1"/>
      <c r="BH151" s="1"/>
    </row>
    <row r="152" spans="2:60" ht="15.75" customHeight="1">
      <c r="B152" s="1"/>
      <c r="C152" s="1"/>
      <c r="D152" s="1"/>
      <c r="E152" s="1"/>
      <c r="F152" s="1"/>
      <c r="L152" s="1"/>
      <c r="M152" s="1"/>
      <c r="N152" s="1"/>
      <c r="O152" s="1"/>
      <c r="P152" s="1"/>
      <c r="X152" s="1"/>
      <c r="AB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B152" s="1"/>
      <c r="BC152" s="1"/>
      <c r="BD152" s="1"/>
      <c r="BE152" s="1"/>
      <c r="BF152" s="1"/>
      <c r="BG152" s="1"/>
      <c r="BH152" s="1"/>
    </row>
    <row r="153" spans="2:60" ht="15.75" customHeight="1">
      <c r="B153" s="1"/>
      <c r="C153" s="1"/>
      <c r="D153" s="1"/>
      <c r="E153" s="1"/>
      <c r="F153" s="1"/>
      <c r="L153" s="1"/>
      <c r="M153" s="1"/>
      <c r="N153" s="1"/>
      <c r="O153" s="1"/>
      <c r="P153" s="1"/>
      <c r="X153" s="1"/>
      <c r="AB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B153" s="1"/>
      <c r="BC153" s="1"/>
      <c r="BD153" s="1"/>
      <c r="BE153" s="1"/>
      <c r="BF153" s="1"/>
      <c r="BG153" s="1"/>
      <c r="BH153" s="1"/>
    </row>
    <row r="154" spans="2:60" ht="15.75" customHeight="1">
      <c r="B154" s="1"/>
      <c r="C154" s="1"/>
      <c r="D154" s="1"/>
      <c r="E154" s="1"/>
      <c r="F154" s="1"/>
      <c r="L154" s="1"/>
      <c r="M154" s="1"/>
      <c r="N154" s="1"/>
      <c r="O154" s="1"/>
      <c r="P154" s="1"/>
      <c r="X154" s="1"/>
      <c r="AB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B154" s="1"/>
      <c r="BC154" s="1"/>
      <c r="BD154" s="1"/>
      <c r="BE154" s="1"/>
      <c r="BF154" s="1"/>
      <c r="BG154" s="1"/>
      <c r="BH154" s="1"/>
    </row>
    <row r="155" spans="2:60" ht="15.75" customHeight="1">
      <c r="B155" s="1"/>
      <c r="C155" s="1"/>
      <c r="D155" s="1"/>
      <c r="E155" s="1"/>
      <c r="F155" s="1"/>
      <c r="L155" s="1"/>
      <c r="M155" s="1"/>
      <c r="N155" s="1"/>
      <c r="O155" s="1"/>
      <c r="P155" s="1"/>
      <c r="X155" s="1"/>
      <c r="AB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B155" s="1"/>
      <c r="BC155" s="1"/>
      <c r="BD155" s="1"/>
      <c r="BE155" s="1"/>
      <c r="BF155" s="1"/>
      <c r="BG155" s="1"/>
      <c r="BH155" s="1"/>
    </row>
    <row r="156" spans="2:60" ht="15.75" customHeight="1">
      <c r="B156" s="1"/>
      <c r="C156" s="1"/>
      <c r="D156" s="1"/>
      <c r="E156" s="1"/>
      <c r="F156" s="1"/>
      <c r="L156" s="1"/>
      <c r="M156" s="1"/>
      <c r="N156" s="1"/>
      <c r="O156" s="1"/>
      <c r="P156" s="1"/>
      <c r="X156" s="1"/>
      <c r="AB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B156" s="1"/>
      <c r="BC156" s="1"/>
      <c r="BD156" s="1"/>
      <c r="BE156" s="1"/>
      <c r="BF156" s="1"/>
      <c r="BG156" s="1"/>
      <c r="BH156" s="1"/>
    </row>
    <row r="157" spans="2:60" ht="15.75" customHeight="1">
      <c r="B157" s="1"/>
      <c r="C157" s="1"/>
      <c r="D157" s="1"/>
      <c r="E157" s="1"/>
      <c r="F157" s="1"/>
      <c r="L157" s="1"/>
      <c r="M157" s="1"/>
      <c r="N157" s="1"/>
      <c r="O157" s="1"/>
      <c r="P157" s="1"/>
      <c r="X157" s="1"/>
      <c r="AB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B157" s="1"/>
      <c r="BC157" s="1"/>
      <c r="BD157" s="1"/>
      <c r="BE157" s="1"/>
      <c r="BF157" s="1"/>
      <c r="BG157" s="1"/>
      <c r="BH157" s="1"/>
    </row>
    <row r="158" spans="2:60" ht="15.75" customHeight="1">
      <c r="B158" s="1"/>
      <c r="C158" s="1"/>
      <c r="D158" s="1"/>
      <c r="E158" s="1"/>
      <c r="F158" s="1"/>
      <c r="L158" s="1"/>
      <c r="M158" s="1"/>
      <c r="N158" s="1"/>
      <c r="O158" s="1"/>
      <c r="P158" s="1"/>
      <c r="X158" s="1"/>
      <c r="AB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B158" s="1"/>
      <c r="BC158" s="1"/>
      <c r="BD158" s="1"/>
      <c r="BE158" s="1"/>
      <c r="BF158" s="1"/>
      <c r="BG158" s="1"/>
      <c r="BH158" s="1"/>
    </row>
    <row r="159" spans="2:60" ht="15.75" customHeight="1">
      <c r="B159" s="1"/>
      <c r="C159" s="1"/>
      <c r="D159" s="1"/>
      <c r="E159" s="1"/>
      <c r="F159" s="1"/>
      <c r="L159" s="1"/>
      <c r="M159" s="1"/>
      <c r="N159" s="1"/>
      <c r="O159" s="1"/>
      <c r="P159" s="1"/>
      <c r="X159" s="1"/>
      <c r="AB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B159" s="1"/>
      <c r="BC159" s="1"/>
      <c r="BD159" s="1"/>
      <c r="BE159" s="1"/>
      <c r="BF159" s="1"/>
      <c r="BG159" s="1"/>
      <c r="BH159" s="1"/>
    </row>
    <row r="160" spans="2:60" ht="15.75" customHeight="1">
      <c r="B160" s="1"/>
      <c r="C160" s="1"/>
      <c r="D160" s="1"/>
      <c r="E160" s="1"/>
      <c r="F160" s="1"/>
      <c r="L160" s="1"/>
      <c r="M160" s="1"/>
      <c r="N160" s="1"/>
      <c r="O160" s="1"/>
      <c r="P160" s="1"/>
      <c r="X160" s="1"/>
      <c r="AB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B160" s="1"/>
      <c r="BC160" s="1"/>
      <c r="BD160" s="1"/>
      <c r="BE160" s="1"/>
      <c r="BF160" s="1"/>
      <c r="BG160" s="1"/>
      <c r="BH160" s="1"/>
    </row>
    <row r="161" spans="2:60" ht="15.75" customHeight="1">
      <c r="B161" s="1"/>
      <c r="C161" s="1"/>
      <c r="D161" s="1"/>
      <c r="E161" s="1"/>
      <c r="F161" s="1"/>
      <c r="L161" s="1"/>
      <c r="M161" s="1"/>
      <c r="N161" s="1"/>
      <c r="O161" s="1"/>
      <c r="P161" s="1"/>
      <c r="X161" s="1"/>
      <c r="AB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B161" s="1"/>
      <c r="BC161" s="1"/>
      <c r="BD161" s="1"/>
      <c r="BE161" s="1"/>
      <c r="BF161" s="1"/>
      <c r="BG161" s="1"/>
      <c r="BH161" s="1"/>
    </row>
    <row r="162" spans="2:60" ht="15.75" customHeight="1">
      <c r="B162" s="1"/>
      <c r="C162" s="1"/>
      <c r="D162" s="1"/>
      <c r="E162" s="1"/>
      <c r="F162" s="1"/>
      <c r="L162" s="1"/>
      <c r="M162" s="1"/>
      <c r="N162" s="1"/>
      <c r="O162" s="1"/>
      <c r="P162" s="1"/>
      <c r="X162" s="1"/>
      <c r="AB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B162" s="1"/>
      <c r="BC162" s="1"/>
      <c r="BD162" s="1"/>
      <c r="BE162" s="1"/>
      <c r="BF162" s="1"/>
      <c r="BG162" s="1"/>
      <c r="BH162" s="1"/>
    </row>
    <row r="163" spans="2:60" ht="15.75" customHeight="1">
      <c r="B163" s="1"/>
      <c r="C163" s="1"/>
      <c r="D163" s="1"/>
      <c r="E163" s="1"/>
      <c r="F163" s="1"/>
      <c r="L163" s="1"/>
      <c r="M163" s="1"/>
      <c r="N163" s="1"/>
      <c r="O163" s="1"/>
      <c r="P163" s="1"/>
      <c r="X163" s="1"/>
      <c r="AB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B163" s="1"/>
      <c r="BC163" s="1"/>
      <c r="BD163" s="1"/>
      <c r="BE163" s="1"/>
      <c r="BF163" s="1"/>
      <c r="BG163" s="1"/>
      <c r="BH163" s="1"/>
    </row>
    <row r="164" spans="2:60" ht="15.75" customHeight="1">
      <c r="B164" s="1"/>
      <c r="C164" s="1"/>
      <c r="D164" s="1"/>
      <c r="E164" s="1"/>
      <c r="F164" s="1"/>
      <c r="L164" s="1"/>
      <c r="M164" s="1"/>
      <c r="N164" s="1"/>
      <c r="O164" s="1"/>
      <c r="P164" s="1"/>
      <c r="X164" s="1"/>
      <c r="AB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B164" s="1"/>
      <c r="BC164" s="1"/>
      <c r="BD164" s="1"/>
      <c r="BE164" s="1"/>
      <c r="BF164" s="1"/>
      <c r="BG164" s="1"/>
      <c r="BH164" s="1"/>
    </row>
    <row r="165" spans="2:60" ht="15.75" customHeight="1">
      <c r="B165" s="1"/>
      <c r="C165" s="1"/>
      <c r="D165" s="1"/>
      <c r="E165" s="1"/>
      <c r="F165" s="1"/>
      <c r="L165" s="1"/>
      <c r="M165" s="1"/>
      <c r="N165" s="1"/>
      <c r="O165" s="1"/>
      <c r="P165" s="1"/>
      <c r="X165" s="1"/>
      <c r="AB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B165" s="1"/>
      <c r="BC165" s="1"/>
      <c r="BD165" s="1"/>
      <c r="BE165" s="1"/>
      <c r="BF165" s="1"/>
      <c r="BG165" s="1"/>
      <c r="BH165" s="1"/>
    </row>
    <row r="166" spans="2:60" ht="15.75" customHeight="1">
      <c r="B166" s="1"/>
      <c r="C166" s="1"/>
      <c r="D166" s="1"/>
      <c r="E166" s="1"/>
      <c r="F166" s="1"/>
      <c r="L166" s="1"/>
      <c r="M166" s="1"/>
      <c r="N166" s="1"/>
      <c r="O166" s="1"/>
      <c r="P166" s="1"/>
      <c r="X166" s="1"/>
      <c r="AB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B166" s="1"/>
      <c r="BC166" s="1"/>
      <c r="BD166" s="1"/>
      <c r="BE166" s="1"/>
      <c r="BF166" s="1"/>
      <c r="BG166" s="1"/>
      <c r="BH166" s="1"/>
    </row>
    <row r="167" spans="2:60" ht="15.75" customHeight="1">
      <c r="B167" s="1"/>
      <c r="C167" s="1"/>
      <c r="D167" s="1"/>
      <c r="E167" s="1"/>
      <c r="F167" s="1"/>
      <c r="L167" s="1"/>
      <c r="M167" s="1"/>
      <c r="N167" s="1"/>
      <c r="O167" s="1"/>
      <c r="P167" s="1"/>
      <c r="X167" s="1"/>
      <c r="AB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B167" s="1"/>
      <c r="BC167" s="1"/>
      <c r="BD167" s="1"/>
      <c r="BE167" s="1"/>
      <c r="BF167" s="1"/>
      <c r="BG167" s="1"/>
      <c r="BH167" s="1"/>
    </row>
    <row r="168" spans="2:60" ht="15.75" customHeight="1">
      <c r="B168" s="1"/>
      <c r="C168" s="1"/>
      <c r="D168" s="1"/>
      <c r="E168" s="1"/>
      <c r="F168" s="1"/>
      <c r="L168" s="1"/>
      <c r="M168" s="1"/>
      <c r="N168" s="1"/>
      <c r="O168" s="1"/>
      <c r="P168" s="1"/>
      <c r="X168" s="1"/>
      <c r="AB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B168" s="1"/>
      <c r="BC168" s="1"/>
      <c r="BD168" s="1"/>
      <c r="BE168" s="1"/>
      <c r="BF168" s="1"/>
      <c r="BG168" s="1"/>
      <c r="BH168" s="1"/>
    </row>
    <row r="169" spans="2:60" ht="15.75" customHeight="1">
      <c r="B169" s="1"/>
      <c r="C169" s="1"/>
      <c r="D169" s="1"/>
      <c r="E169" s="1"/>
      <c r="F169" s="1"/>
      <c r="L169" s="1"/>
      <c r="M169" s="1"/>
      <c r="N169" s="1"/>
      <c r="O169" s="1"/>
      <c r="P169" s="1"/>
      <c r="X169" s="1"/>
      <c r="AB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B169" s="1"/>
      <c r="BC169" s="1"/>
      <c r="BD169" s="1"/>
      <c r="BE169" s="1"/>
      <c r="BF169" s="1"/>
      <c r="BG169" s="1"/>
      <c r="BH169" s="1"/>
    </row>
    <row r="170" spans="2:60" ht="15.75" customHeight="1">
      <c r="B170" s="1"/>
      <c r="C170" s="1"/>
      <c r="D170" s="1"/>
      <c r="E170" s="1"/>
      <c r="F170" s="1"/>
      <c r="L170" s="1"/>
      <c r="M170" s="1"/>
      <c r="N170" s="1"/>
      <c r="O170" s="1"/>
      <c r="P170" s="1"/>
      <c r="X170" s="1"/>
      <c r="AB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B170" s="1"/>
      <c r="BC170" s="1"/>
      <c r="BD170" s="1"/>
      <c r="BE170" s="1"/>
      <c r="BF170" s="1"/>
      <c r="BG170" s="1"/>
      <c r="BH170" s="1"/>
    </row>
    <row r="171" spans="2:60" ht="15.75" customHeight="1">
      <c r="B171" s="1"/>
      <c r="C171" s="1"/>
      <c r="D171" s="1"/>
      <c r="E171" s="1"/>
      <c r="F171" s="1"/>
      <c r="L171" s="1"/>
      <c r="M171" s="1"/>
      <c r="N171" s="1"/>
      <c r="O171" s="1"/>
      <c r="P171" s="1"/>
      <c r="X171" s="1"/>
      <c r="AB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B171" s="1"/>
      <c r="BC171" s="1"/>
      <c r="BD171" s="1"/>
      <c r="BE171" s="1"/>
      <c r="BF171" s="1"/>
      <c r="BG171" s="1"/>
      <c r="BH171" s="1"/>
    </row>
    <row r="172" spans="2:60" ht="15.75" customHeight="1">
      <c r="B172" s="1"/>
      <c r="C172" s="1"/>
      <c r="D172" s="1"/>
      <c r="E172" s="1"/>
      <c r="F172" s="1"/>
      <c r="L172" s="1"/>
      <c r="M172" s="1"/>
      <c r="N172" s="1"/>
      <c r="O172" s="1"/>
      <c r="P172" s="1"/>
      <c r="X172" s="1"/>
      <c r="AB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B172" s="1"/>
      <c r="BC172" s="1"/>
      <c r="BD172" s="1"/>
      <c r="BE172" s="1"/>
      <c r="BF172" s="1"/>
      <c r="BG172" s="1"/>
      <c r="BH172" s="1"/>
    </row>
    <row r="173" spans="2:60" ht="15.75" customHeight="1">
      <c r="B173" s="1"/>
      <c r="C173" s="1"/>
      <c r="D173" s="1"/>
      <c r="E173" s="1"/>
      <c r="F173" s="1"/>
      <c r="L173" s="1"/>
      <c r="M173" s="1"/>
      <c r="N173" s="1"/>
      <c r="O173" s="1"/>
      <c r="P173" s="1"/>
      <c r="X173" s="1"/>
      <c r="AB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B173" s="1"/>
      <c r="BC173" s="1"/>
      <c r="BD173" s="1"/>
      <c r="BE173" s="1"/>
      <c r="BF173" s="1"/>
      <c r="BG173" s="1"/>
      <c r="BH173" s="1"/>
    </row>
    <row r="174" spans="2:60" ht="15.75" customHeight="1">
      <c r="B174" s="1"/>
      <c r="C174" s="1"/>
      <c r="D174" s="1"/>
      <c r="E174" s="1"/>
      <c r="F174" s="1"/>
      <c r="L174" s="1"/>
      <c r="M174" s="1"/>
      <c r="N174" s="1"/>
      <c r="O174" s="1"/>
      <c r="P174" s="1"/>
      <c r="X174" s="1"/>
      <c r="AB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B174" s="1"/>
      <c r="BC174" s="1"/>
      <c r="BD174" s="1"/>
      <c r="BE174" s="1"/>
      <c r="BF174" s="1"/>
      <c r="BG174" s="1"/>
      <c r="BH174" s="1"/>
    </row>
    <row r="175" spans="2:60" ht="15.75" customHeight="1">
      <c r="B175" s="1"/>
      <c r="C175" s="1"/>
      <c r="D175" s="1"/>
      <c r="E175" s="1"/>
      <c r="F175" s="1"/>
      <c r="L175" s="1"/>
      <c r="M175" s="1"/>
      <c r="N175" s="1"/>
      <c r="O175" s="1"/>
      <c r="P175" s="1"/>
      <c r="X175" s="1"/>
      <c r="AB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B175" s="1"/>
      <c r="BC175" s="1"/>
      <c r="BD175" s="1"/>
      <c r="BE175" s="1"/>
      <c r="BF175" s="1"/>
      <c r="BG175" s="1"/>
      <c r="BH175" s="1"/>
    </row>
    <row r="176" spans="2:60" ht="15.75" customHeight="1">
      <c r="B176" s="1"/>
      <c r="C176" s="1"/>
      <c r="D176" s="1"/>
      <c r="E176" s="1"/>
      <c r="F176" s="1"/>
      <c r="L176" s="1"/>
      <c r="M176" s="1"/>
      <c r="N176" s="1"/>
      <c r="O176" s="1"/>
      <c r="P176" s="1"/>
      <c r="X176" s="1"/>
      <c r="AB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B176" s="1"/>
      <c r="BC176" s="1"/>
      <c r="BD176" s="1"/>
      <c r="BE176" s="1"/>
      <c r="BF176" s="1"/>
      <c r="BG176" s="1"/>
      <c r="BH176" s="1"/>
    </row>
    <row r="177" spans="2:60" ht="15.75" customHeight="1">
      <c r="B177" s="1"/>
      <c r="C177" s="1"/>
      <c r="D177" s="1"/>
      <c r="E177" s="1"/>
      <c r="F177" s="1"/>
      <c r="L177" s="1"/>
      <c r="M177" s="1"/>
      <c r="N177" s="1"/>
      <c r="O177" s="1"/>
      <c r="P177" s="1"/>
      <c r="X177" s="1"/>
      <c r="AB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B177" s="1"/>
      <c r="BC177" s="1"/>
      <c r="BD177" s="1"/>
      <c r="BE177" s="1"/>
      <c r="BF177" s="1"/>
      <c r="BG177" s="1"/>
      <c r="BH177" s="1"/>
    </row>
    <row r="178" spans="2:60" ht="15.75" customHeight="1">
      <c r="B178" s="1"/>
      <c r="C178" s="1"/>
      <c r="D178" s="1"/>
      <c r="E178" s="1"/>
      <c r="F178" s="1"/>
      <c r="L178" s="1"/>
      <c r="M178" s="1"/>
      <c r="N178" s="1"/>
      <c r="O178" s="1"/>
      <c r="P178" s="1"/>
      <c r="X178" s="1"/>
      <c r="AB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B178" s="1"/>
      <c r="BC178" s="1"/>
      <c r="BD178" s="1"/>
      <c r="BE178" s="1"/>
      <c r="BF178" s="1"/>
      <c r="BG178" s="1"/>
      <c r="BH178" s="1"/>
    </row>
    <row r="179" spans="2:60" ht="15.75" customHeight="1">
      <c r="B179" s="1"/>
      <c r="C179" s="1"/>
      <c r="D179" s="1"/>
      <c r="E179" s="1"/>
      <c r="F179" s="1"/>
      <c r="L179" s="1"/>
      <c r="M179" s="1"/>
      <c r="N179" s="1"/>
      <c r="O179" s="1"/>
      <c r="P179" s="1"/>
      <c r="X179" s="1"/>
      <c r="AB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B179" s="1"/>
      <c r="BC179" s="1"/>
      <c r="BD179" s="1"/>
      <c r="BE179" s="1"/>
      <c r="BF179" s="1"/>
      <c r="BG179" s="1"/>
      <c r="BH179" s="1"/>
    </row>
    <row r="180" spans="2:60" ht="15.75" customHeight="1">
      <c r="B180" s="1"/>
      <c r="C180" s="1"/>
      <c r="D180" s="1"/>
      <c r="E180" s="1"/>
      <c r="F180" s="1"/>
      <c r="L180" s="1"/>
      <c r="M180" s="1"/>
      <c r="N180" s="1"/>
      <c r="O180" s="1"/>
      <c r="P180" s="1"/>
      <c r="X180" s="1"/>
      <c r="AB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B180" s="1"/>
      <c r="BC180" s="1"/>
      <c r="BD180" s="1"/>
      <c r="BE180" s="1"/>
      <c r="BF180" s="1"/>
      <c r="BG180" s="1"/>
      <c r="BH180" s="1"/>
    </row>
    <row r="181" spans="2:60" ht="15.75" customHeight="1">
      <c r="B181" s="1"/>
      <c r="C181" s="1"/>
      <c r="D181" s="1"/>
      <c r="E181" s="1"/>
      <c r="F181" s="1"/>
      <c r="L181" s="1"/>
      <c r="M181" s="1"/>
      <c r="N181" s="1"/>
      <c r="O181" s="1"/>
      <c r="P181" s="1"/>
      <c r="X181" s="1"/>
      <c r="AB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B181" s="1"/>
      <c r="BC181" s="1"/>
      <c r="BD181" s="1"/>
      <c r="BE181" s="1"/>
      <c r="BF181" s="1"/>
      <c r="BG181" s="1"/>
      <c r="BH181" s="1"/>
    </row>
    <row r="182" spans="2:60" ht="15.75" customHeight="1">
      <c r="B182" s="1"/>
      <c r="C182" s="1"/>
      <c r="D182" s="1"/>
      <c r="E182" s="1"/>
      <c r="F182" s="1"/>
      <c r="L182" s="1"/>
      <c r="M182" s="1"/>
      <c r="N182" s="1"/>
      <c r="O182" s="1"/>
      <c r="P182" s="1"/>
      <c r="X182" s="1"/>
      <c r="AB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B182" s="1"/>
      <c r="BC182" s="1"/>
      <c r="BD182" s="1"/>
      <c r="BE182" s="1"/>
      <c r="BF182" s="1"/>
      <c r="BG182" s="1"/>
      <c r="BH182" s="1"/>
    </row>
    <row r="183" spans="2:60" ht="15.75" customHeight="1">
      <c r="B183" s="1"/>
      <c r="C183" s="1"/>
      <c r="D183" s="1"/>
      <c r="E183" s="1"/>
      <c r="F183" s="1"/>
      <c r="L183" s="1"/>
      <c r="M183" s="1"/>
      <c r="N183" s="1"/>
      <c r="O183" s="1"/>
      <c r="P183" s="1"/>
      <c r="X183" s="1"/>
      <c r="AB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B183" s="1"/>
      <c r="BC183" s="1"/>
      <c r="BD183" s="1"/>
      <c r="BE183" s="1"/>
      <c r="BF183" s="1"/>
      <c r="BG183" s="1"/>
      <c r="BH183" s="1"/>
    </row>
    <row r="184" spans="2:60" ht="15.75" customHeight="1">
      <c r="B184" s="1"/>
      <c r="C184" s="1"/>
      <c r="D184" s="1"/>
      <c r="E184" s="1"/>
      <c r="F184" s="1"/>
      <c r="L184" s="1"/>
      <c r="M184" s="1"/>
      <c r="N184" s="1"/>
      <c r="O184" s="1"/>
      <c r="P184" s="1"/>
      <c r="X184" s="1"/>
      <c r="AB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B184" s="1"/>
      <c r="BC184" s="1"/>
      <c r="BD184" s="1"/>
      <c r="BE184" s="1"/>
      <c r="BF184" s="1"/>
      <c r="BG184" s="1"/>
      <c r="BH184" s="1"/>
    </row>
    <row r="185" spans="2:60" ht="15.75" customHeight="1">
      <c r="B185" s="1"/>
      <c r="C185" s="1"/>
      <c r="D185" s="1"/>
      <c r="E185" s="1"/>
      <c r="F185" s="1"/>
      <c r="L185" s="1"/>
      <c r="M185" s="1"/>
      <c r="N185" s="1"/>
      <c r="O185" s="1"/>
      <c r="P185" s="1"/>
      <c r="X185" s="1"/>
      <c r="AB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B185" s="1"/>
      <c r="BC185" s="1"/>
      <c r="BD185" s="1"/>
      <c r="BE185" s="1"/>
      <c r="BF185" s="1"/>
      <c r="BG185" s="1"/>
      <c r="BH185" s="1"/>
    </row>
    <row r="186" spans="2:60" ht="15.75" customHeight="1">
      <c r="B186" s="1"/>
      <c r="C186" s="1"/>
      <c r="D186" s="1"/>
      <c r="E186" s="1"/>
      <c r="F186" s="1"/>
      <c r="L186" s="1"/>
      <c r="M186" s="1"/>
      <c r="N186" s="1"/>
      <c r="O186" s="1"/>
      <c r="P186" s="1"/>
      <c r="X186" s="1"/>
      <c r="AB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B186" s="1"/>
      <c r="BC186" s="1"/>
      <c r="BD186" s="1"/>
      <c r="BE186" s="1"/>
      <c r="BF186" s="1"/>
      <c r="BG186" s="1"/>
      <c r="BH186" s="1"/>
    </row>
    <row r="187" spans="2:60" ht="15.75" customHeight="1">
      <c r="B187" s="1"/>
      <c r="C187" s="1"/>
      <c r="D187" s="1"/>
      <c r="E187" s="1"/>
      <c r="F187" s="1"/>
      <c r="L187" s="1"/>
      <c r="M187" s="1"/>
      <c r="N187" s="1"/>
      <c r="O187" s="1"/>
      <c r="P187" s="1"/>
      <c r="X187" s="1"/>
      <c r="AB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B187" s="1"/>
      <c r="BC187" s="1"/>
      <c r="BD187" s="1"/>
      <c r="BE187" s="1"/>
      <c r="BF187" s="1"/>
      <c r="BG187" s="1"/>
      <c r="BH187" s="1"/>
    </row>
    <row r="188" spans="2:60" ht="15.75" customHeight="1">
      <c r="B188" s="1"/>
      <c r="C188" s="1"/>
      <c r="D188" s="1"/>
      <c r="E188" s="1"/>
      <c r="F188" s="1"/>
      <c r="L188" s="1"/>
      <c r="M188" s="1"/>
      <c r="N188" s="1"/>
      <c r="O188" s="1"/>
      <c r="P188" s="1"/>
      <c r="X188" s="1"/>
      <c r="AB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B188" s="1"/>
      <c r="BC188" s="1"/>
      <c r="BD188" s="1"/>
      <c r="BE188" s="1"/>
      <c r="BF188" s="1"/>
      <c r="BG188" s="1"/>
      <c r="BH188" s="1"/>
    </row>
    <row r="189" spans="2:60" ht="15.75" customHeight="1">
      <c r="B189" s="1"/>
      <c r="C189" s="1"/>
      <c r="D189" s="1"/>
      <c r="E189" s="1"/>
      <c r="F189" s="1"/>
      <c r="L189" s="1"/>
      <c r="M189" s="1"/>
      <c r="N189" s="1"/>
      <c r="O189" s="1"/>
      <c r="P189" s="1"/>
      <c r="X189" s="1"/>
      <c r="AB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B189" s="1"/>
      <c r="BC189" s="1"/>
      <c r="BD189" s="1"/>
      <c r="BE189" s="1"/>
      <c r="BF189" s="1"/>
      <c r="BG189" s="1"/>
      <c r="BH189" s="1"/>
    </row>
    <row r="190" spans="2:60" ht="15.75" customHeight="1">
      <c r="B190" s="1"/>
      <c r="C190" s="1"/>
      <c r="D190" s="1"/>
      <c r="E190" s="1"/>
      <c r="F190" s="1"/>
      <c r="L190" s="1"/>
      <c r="M190" s="1"/>
      <c r="N190" s="1"/>
      <c r="O190" s="1"/>
      <c r="P190" s="1"/>
      <c r="X190" s="1"/>
      <c r="AB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B190" s="1"/>
      <c r="BC190" s="1"/>
      <c r="BD190" s="1"/>
      <c r="BE190" s="1"/>
      <c r="BF190" s="1"/>
      <c r="BG190" s="1"/>
      <c r="BH190" s="1"/>
    </row>
    <row r="191" spans="2:60" ht="15.75" customHeight="1">
      <c r="B191" s="1"/>
      <c r="C191" s="1"/>
      <c r="D191" s="1"/>
      <c r="E191" s="1"/>
      <c r="F191" s="1"/>
      <c r="L191" s="1"/>
      <c r="M191" s="1"/>
      <c r="N191" s="1"/>
      <c r="O191" s="1"/>
      <c r="P191" s="1"/>
      <c r="X191" s="1"/>
      <c r="AB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B191" s="1"/>
      <c r="BC191" s="1"/>
      <c r="BD191" s="1"/>
      <c r="BE191" s="1"/>
      <c r="BF191" s="1"/>
      <c r="BG191" s="1"/>
      <c r="BH191" s="1"/>
    </row>
    <row r="192" spans="2:60" ht="15.75" customHeight="1">
      <c r="B192" s="1"/>
      <c r="C192" s="1"/>
      <c r="D192" s="1"/>
      <c r="E192" s="1"/>
      <c r="F192" s="1"/>
      <c r="L192" s="1"/>
      <c r="M192" s="1"/>
      <c r="N192" s="1"/>
      <c r="O192" s="1"/>
      <c r="P192" s="1"/>
      <c r="X192" s="1"/>
      <c r="AB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B192" s="1"/>
      <c r="BC192" s="1"/>
      <c r="BD192" s="1"/>
      <c r="BE192" s="1"/>
      <c r="BF192" s="1"/>
      <c r="BG192" s="1"/>
      <c r="BH192" s="1"/>
    </row>
    <row r="193" spans="2:60" ht="15.75" customHeight="1">
      <c r="B193" s="1"/>
      <c r="C193" s="1"/>
      <c r="D193" s="1"/>
      <c r="E193" s="1"/>
      <c r="F193" s="1"/>
      <c r="L193" s="1"/>
      <c r="M193" s="1"/>
      <c r="N193" s="1"/>
      <c r="O193" s="1"/>
      <c r="P193" s="1"/>
      <c r="X193" s="1"/>
      <c r="AB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B193" s="1"/>
      <c r="BC193" s="1"/>
      <c r="BD193" s="1"/>
      <c r="BE193" s="1"/>
      <c r="BF193" s="1"/>
      <c r="BG193" s="1"/>
      <c r="BH193" s="1"/>
    </row>
    <row r="194" spans="2:60" ht="15.75" customHeight="1">
      <c r="B194" s="1"/>
      <c r="C194" s="1"/>
      <c r="D194" s="1"/>
      <c r="E194" s="1"/>
      <c r="F194" s="1"/>
      <c r="L194" s="1"/>
      <c r="M194" s="1"/>
      <c r="N194" s="1"/>
      <c r="O194" s="1"/>
      <c r="P194" s="1"/>
      <c r="X194" s="1"/>
      <c r="AB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B194" s="1"/>
      <c r="BC194" s="1"/>
      <c r="BD194" s="1"/>
      <c r="BE194" s="1"/>
      <c r="BF194" s="1"/>
      <c r="BG194" s="1"/>
      <c r="BH194" s="1"/>
    </row>
    <row r="195" spans="2:60" ht="15.75" customHeight="1">
      <c r="B195" s="1"/>
      <c r="C195" s="1"/>
      <c r="D195" s="1"/>
      <c r="E195" s="1"/>
      <c r="F195" s="1"/>
      <c r="L195" s="1"/>
      <c r="M195" s="1"/>
      <c r="N195" s="1"/>
      <c r="O195" s="1"/>
      <c r="P195" s="1"/>
      <c r="X195" s="1"/>
      <c r="AB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B195" s="1"/>
      <c r="BC195" s="1"/>
      <c r="BD195" s="1"/>
      <c r="BE195" s="1"/>
      <c r="BF195" s="1"/>
      <c r="BG195" s="1"/>
      <c r="BH195" s="1"/>
    </row>
    <row r="196" spans="2:60" ht="15.75" customHeight="1">
      <c r="B196" s="1"/>
      <c r="C196" s="1"/>
      <c r="D196" s="1"/>
      <c r="E196" s="1"/>
      <c r="F196" s="1"/>
      <c r="L196" s="1"/>
      <c r="M196" s="1"/>
      <c r="N196" s="1"/>
      <c r="O196" s="1"/>
      <c r="P196" s="1"/>
      <c r="X196" s="1"/>
      <c r="AB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B196" s="1"/>
      <c r="BC196" s="1"/>
      <c r="BD196" s="1"/>
      <c r="BE196" s="1"/>
      <c r="BF196" s="1"/>
      <c r="BG196" s="1"/>
      <c r="BH196" s="1"/>
    </row>
    <row r="197" spans="2:60" ht="15.75" customHeight="1">
      <c r="B197" s="1"/>
      <c r="C197" s="1"/>
      <c r="D197" s="1"/>
      <c r="E197" s="1"/>
      <c r="F197" s="1"/>
      <c r="L197" s="1"/>
      <c r="M197" s="1"/>
      <c r="N197" s="1"/>
      <c r="O197" s="1"/>
      <c r="P197" s="1"/>
      <c r="X197" s="1"/>
      <c r="AB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B197" s="1"/>
      <c r="BC197" s="1"/>
      <c r="BD197" s="1"/>
      <c r="BE197" s="1"/>
      <c r="BF197" s="1"/>
      <c r="BG197" s="1"/>
      <c r="BH197" s="1"/>
    </row>
    <row r="198" spans="2:60" ht="15.75" customHeight="1">
      <c r="B198" s="1"/>
      <c r="C198" s="1"/>
      <c r="D198" s="1"/>
      <c r="E198" s="1"/>
      <c r="F198" s="1"/>
      <c r="L198" s="1"/>
      <c r="M198" s="1"/>
      <c r="N198" s="1"/>
      <c r="O198" s="1"/>
      <c r="P198" s="1"/>
      <c r="X198" s="1"/>
      <c r="AB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B198" s="1"/>
      <c r="BC198" s="1"/>
      <c r="BD198" s="1"/>
      <c r="BE198" s="1"/>
      <c r="BF198" s="1"/>
      <c r="BG198" s="1"/>
      <c r="BH198" s="1"/>
    </row>
    <row r="199" spans="2:60" ht="15.75" customHeight="1">
      <c r="B199" s="1"/>
      <c r="C199" s="1"/>
      <c r="D199" s="1"/>
      <c r="E199" s="1"/>
      <c r="F199" s="1"/>
      <c r="L199" s="1"/>
      <c r="M199" s="1"/>
      <c r="N199" s="1"/>
      <c r="O199" s="1"/>
      <c r="P199" s="1"/>
      <c r="X199" s="1"/>
      <c r="AB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B199" s="1"/>
      <c r="BC199" s="1"/>
      <c r="BD199" s="1"/>
      <c r="BE199" s="1"/>
      <c r="BF199" s="1"/>
      <c r="BG199" s="1"/>
      <c r="BH199" s="1"/>
    </row>
    <row r="200" spans="2:60" ht="15.75" customHeight="1">
      <c r="B200" s="1"/>
      <c r="C200" s="1"/>
      <c r="D200" s="1"/>
      <c r="E200" s="1"/>
      <c r="F200" s="1"/>
      <c r="L200" s="1"/>
      <c r="M200" s="1"/>
      <c r="N200" s="1"/>
      <c r="O200" s="1"/>
      <c r="P200" s="1"/>
      <c r="X200" s="1"/>
      <c r="AB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B200" s="1"/>
      <c r="BC200" s="1"/>
      <c r="BD200" s="1"/>
      <c r="BE200" s="1"/>
      <c r="BF200" s="1"/>
      <c r="BG200" s="1"/>
      <c r="BH200" s="1"/>
    </row>
    <row r="201" spans="2:60" ht="15.75" customHeight="1">
      <c r="B201" s="1"/>
      <c r="C201" s="1"/>
      <c r="D201" s="1"/>
      <c r="E201" s="1"/>
      <c r="F201" s="1"/>
      <c r="L201" s="1"/>
      <c r="M201" s="1"/>
      <c r="N201" s="1"/>
      <c r="O201" s="1"/>
      <c r="P201" s="1"/>
      <c r="X201" s="1"/>
      <c r="AB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B201" s="1"/>
      <c r="BC201" s="1"/>
      <c r="BD201" s="1"/>
      <c r="BE201" s="1"/>
      <c r="BF201" s="1"/>
      <c r="BG201" s="1"/>
      <c r="BH201" s="1"/>
    </row>
    <row r="202" spans="2:60" ht="15.75" customHeight="1">
      <c r="B202" s="1"/>
      <c r="C202" s="1"/>
      <c r="D202" s="1"/>
      <c r="E202" s="1"/>
      <c r="F202" s="1"/>
      <c r="L202" s="1"/>
      <c r="M202" s="1"/>
      <c r="N202" s="1"/>
      <c r="O202" s="1"/>
      <c r="P202" s="1"/>
      <c r="X202" s="1"/>
      <c r="AB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B202" s="1"/>
      <c r="BC202" s="1"/>
      <c r="BD202" s="1"/>
      <c r="BE202" s="1"/>
      <c r="BF202" s="1"/>
      <c r="BG202" s="1"/>
      <c r="BH202" s="1"/>
    </row>
    <row r="203" spans="2:60" ht="15.75" customHeight="1">
      <c r="B203" s="1"/>
      <c r="C203" s="1"/>
      <c r="D203" s="1"/>
      <c r="E203" s="1"/>
      <c r="F203" s="1"/>
      <c r="L203" s="1"/>
      <c r="M203" s="1"/>
      <c r="N203" s="1"/>
      <c r="O203" s="1"/>
      <c r="P203" s="1"/>
      <c r="X203" s="1"/>
      <c r="AB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B203" s="1"/>
      <c r="BC203" s="1"/>
      <c r="BD203" s="1"/>
      <c r="BE203" s="1"/>
      <c r="BF203" s="1"/>
      <c r="BG203" s="1"/>
      <c r="BH203" s="1"/>
    </row>
    <row r="204" spans="2:60" ht="15.75" customHeight="1">
      <c r="B204" s="1"/>
      <c r="C204" s="1"/>
      <c r="D204" s="1"/>
      <c r="E204" s="1"/>
      <c r="F204" s="1"/>
      <c r="L204" s="1"/>
      <c r="M204" s="1"/>
      <c r="N204" s="1"/>
      <c r="O204" s="1"/>
      <c r="P204" s="1"/>
      <c r="X204" s="1"/>
      <c r="AB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B204" s="1"/>
      <c r="BC204" s="1"/>
      <c r="BD204" s="1"/>
      <c r="BE204" s="1"/>
      <c r="BF204" s="1"/>
      <c r="BG204" s="1"/>
      <c r="BH204" s="1"/>
    </row>
    <row r="205" spans="2:60" ht="15.75" customHeight="1">
      <c r="B205" s="1"/>
      <c r="C205" s="1"/>
      <c r="D205" s="1"/>
      <c r="E205" s="1"/>
      <c r="F205" s="1"/>
      <c r="L205" s="1"/>
      <c r="M205" s="1"/>
      <c r="N205" s="1"/>
      <c r="O205" s="1"/>
      <c r="P205" s="1"/>
      <c r="X205" s="1"/>
      <c r="AB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B205" s="1"/>
      <c r="BC205" s="1"/>
      <c r="BD205" s="1"/>
      <c r="BE205" s="1"/>
      <c r="BF205" s="1"/>
      <c r="BG205" s="1"/>
      <c r="BH205" s="1"/>
    </row>
    <row r="206" spans="2:60" ht="15.75" customHeight="1">
      <c r="B206" s="1"/>
      <c r="C206" s="1"/>
      <c r="D206" s="1"/>
      <c r="E206" s="1"/>
      <c r="F206" s="1"/>
      <c r="L206" s="1"/>
      <c r="M206" s="1"/>
      <c r="N206" s="1"/>
      <c r="O206" s="1"/>
      <c r="P206" s="1"/>
      <c r="X206" s="1"/>
      <c r="AB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B206" s="1"/>
      <c r="BC206" s="1"/>
      <c r="BD206" s="1"/>
      <c r="BE206" s="1"/>
      <c r="BF206" s="1"/>
      <c r="BG206" s="1"/>
      <c r="BH206" s="1"/>
    </row>
    <row r="207" spans="2:60" ht="15.75" customHeight="1">
      <c r="B207" s="1"/>
      <c r="C207" s="1"/>
      <c r="D207" s="1"/>
      <c r="E207" s="1"/>
      <c r="F207" s="1"/>
      <c r="L207" s="1"/>
      <c r="M207" s="1"/>
      <c r="N207" s="1"/>
      <c r="O207" s="1"/>
      <c r="P207" s="1"/>
      <c r="X207" s="1"/>
      <c r="AB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B207" s="1"/>
      <c r="BC207" s="1"/>
      <c r="BD207" s="1"/>
      <c r="BE207" s="1"/>
      <c r="BF207" s="1"/>
      <c r="BG207" s="1"/>
      <c r="BH207" s="1"/>
    </row>
    <row r="208" spans="2:60" ht="15.75" customHeight="1">
      <c r="B208" s="1"/>
      <c r="C208" s="1"/>
      <c r="D208" s="1"/>
      <c r="E208" s="1"/>
      <c r="F208" s="1"/>
      <c r="L208" s="1"/>
      <c r="M208" s="1"/>
      <c r="N208" s="1"/>
      <c r="O208" s="1"/>
      <c r="P208" s="1"/>
      <c r="X208" s="1"/>
      <c r="AB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B208" s="1"/>
      <c r="BC208" s="1"/>
      <c r="BD208" s="1"/>
      <c r="BE208" s="1"/>
      <c r="BF208" s="1"/>
      <c r="BG208" s="1"/>
      <c r="BH208" s="1"/>
    </row>
    <row r="209" spans="2:60" ht="15.75" customHeight="1">
      <c r="B209" s="1"/>
      <c r="C209" s="1"/>
      <c r="D209" s="1"/>
      <c r="E209" s="1"/>
      <c r="F209" s="1"/>
      <c r="L209" s="1"/>
      <c r="M209" s="1"/>
      <c r="N209" s="1"/>
      <c r="O209" s="1"/>
      <c r="P209" s="1"/>
      <c r="X209" s="1"/>
      <c r="AB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B209" s="1"/>
      <c r="BC209" s="1"/>
      <c r="BD209" s="1"/>
      <c r="BE209" s="1"/>
      <c r="BF209" s="1"/>
      <c r="BG209" s="1"/>
      <c r="BH209" s="1"/>
    </row>
    <row r="210" spans="2:60" ht="15.75" customHeight="1">
      <c r="B210" s="1"/>
      <c r="C210" s="1"/>
      <c r="D210" s="1"/>
      <c r="E210" s="1"/>
      <c r="F210" s="1"/>
      <c r="L210" s="1"/>
      <c r="M210" s="1"/>
      <c r="N210" s="1"/>
      <c r="O210" s="1"/>
      <c r="P210" s="1"/>
      <c r="X210" s="1"/>
      <c r="AB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B210" s="1"/>
      <c r="BC210" s="1"/>
      <c r="BD210" s="1"/>
      <c r="BE210" s="1"/>
      <c r="BF210" s="1"/>
      <c r="BG210" s="1"/>
      <c r="BH210" s="1"/>
    </row>
    <row r="211" spans="2:60" ht="15.75" customHeight="1">
      <c r="B211" s="1"/>
      <c r="C211" s="1"/>
      <c r="D211" s="1"/>
      <c r="E211" s="1"/>
      <c r="F211" s="1"/>
      <c r="L211" s="1"/>
      <c r="M211" s="1"/>
      <c r="N211" s="1"/>
      <c r="O211" s="1"/>
      <c r="P211" s="1"/>
      <c r="X211" s="1"/>
      <c r="AB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B211" s="1"/>
      <c r="BC211" s="1"/>
      <c r="BD211" s="1"/>
      <c r="BE211" s="1"/>
      <c r="BF211" s="1"/>
      <c r="BG211" s="1"/>
      <c r="BH211" s="1"/>
    </row>
    <row r="212" spans="2:60" ht="15.75" customHeight="1">
      <c r="B212" s="1"/>
      <c r="C212" s="1"/>
      <c r="D212" s="1"/>
      <c r="E212" s="1"/>
      <c r="F212" s="1"/>
      <c r="L212" s="1"/>
      <c r="M212" s="1"/>
      <c r="N212" s="1"/>
      <c r="O212" s="1"/>
      <c r="P212" s="1"/>
      <c r="X212" s="1"/>
      <c r="AB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B212" s="1"/>
      <c r="BC212" s="1"/>
      <c r="BD212" s="1"/>
      <c r="BE212" s="1"/>
      <c r="BF212" s="1"/>
      <c r="BG212" s="1"/>
      <c r="BH212" s="1"/>
    </row>
    <row r="213" spans="2:60" ht="15.75" customHeight="1">
      <c r="B213" s="1"/>
      <c r="C213" s="1"/>
      <c r="D213" s="1"/>
      <c r="E213" s="1"/>
      <c r="F213" s="1"/>
      <c r="L213" s="1"/>
      <c r="M213" s="1"/>
      <c r="N213" s="1"/>
      <c r="O213" s="1"/>
      <c r="P213" s="1"/>
      <c r="X213" s="1"/>
      <c r="AB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B213" s="1"/>
      <c r="BC213" s="1"/>
      <c r="BD213" s="1"/>
      <c r="BE213" s="1"/>
      <c r="BF213" s="1"/>
      <c r="BG213" s="1"/>
      <c r="BH213" s="1"/>
    </row>
    <row r="214" spans="2:60" ht="15.75" customHeight="1">
      <c r="B214" s="1"/>
      <c r="C214" s="1"/>
      <c r="D214" s="1"/>
      <c r="E214" s="1"/>
      <c r="F214" s="1"/>
      <c r="L214" s="1"/>
      <c r="M214" s="1"/>
      <c r="N214" s="1"/>
      <c r="O214" s="1"/>
      <c r="P214" s="1"/>
      <c r="X214" s="1"/>
      <c r="AB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B214" s="1"/>
      <c r="BC214" s="1"/>
      <c r="BD214" s="1"/>
      <c r="BE214" s="1"/>
      <c r="BF214" s="1"/>
      <c r="BG214" s="1"/>
      <c r="BH214" s="1"/>
    </row>
    <row r="215" spans="2:60" ht="15.75" customHeight="1">
      <c r="B215" s="1"/>
      <c r="C215" s="1"/>
      <c r="D215" s="1"/>
      <c r="E215" s="1"/>
      <c r="F215" s="1"/>
      <c r="L215" s="1"/>
      <c r="M215" s="1"/>
      <c r="N215" s="1"/>
      <c r="O215" s="1"/>
      <c r="P215" s="1"/>
      <c r="X215" s="1"/>
      <c r="AB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B215" s="1"/>
      <c r="BC215" s="1"/>
      <c r="BD215" s="1"/>
      <c r="BE215" s="1"/>
      <c r="BF215" s="1"/>
      <c r="BG215" s="1"/>
      <c r="BH215" s="1"/>
    </row>
    <row r="216" spans="2:60" ht="15.75" customHeight="1">
      <c r="B216" s="1"/>
      <c r="C216" s="1"/>
      <c r="D216" s="1"/>
      <c r="E216" s="1"/>
      <c r="F216" s="1"/>
      <c r="L216" s="1"/>
      <c r="M216" s="1"/>
      <c r="N216" s="1"/>
      <c r="O216" s="1"/>
      <c r="P216" s="1"/>
      <c r="X216" s="1"/>
      <c r="AB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B216" s="1"/>
      <c r="BC216" s="1"/>
      <c r="BD216" s="1"/>
      <c r="BE216" s="1"/>
      <c r="BF216" s="1"/>
      <c r="BG216" s="1"/>
      <c r="BH216" s="1"/>
    </row>
    <row r="217" spans="2:60" ht="15.75" customHeight="1">
      <c r="B217" s="1"/>
      <c r="C217" s="1"/>
      <c r="D217" s="1"/>
      <c r="E217" s="1"/>
      <c r="F217" s="1"/>
      <c r="L217" s="1"/>
      <c r="M217" s="1"/>
      <c r="N217" s="1"/>
      <c r="O217" s="1"/>
      <c r="P217" s="1"/>
      <c r="X217" s="1"/>
      <c r="AB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B217" s="1"/>
      <c r="BC217" s="1"/>
      <c r="BD217" s="1"/>
      <c r="BE217" s="1"/>
      <c r="BF217" s="1"/>
      <c r="BG217" s="1"/>
      <c r="BH217" s="1"/>
    </row>
    <row r="218" spans="2:60" ht="15.75" customHeight="1">
      <c r="B218" s="1"/>
      <c r="C218" s="1"/>
      <c r="D218" s="1"/>
      <c r="E218" s="1"/>
      <c r="F218" s="1"/>
      <c r="L218" s="1"/>
      <c r="M218" s="1"/>
      <c r="N218" s="1"/>
      <c r="O218" s="1"/>
      <c r="P218" s="1"/>
      <c r="X218" s="1"/>
      <c r="AB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B218" s="1"/>
      <c r="BC218" s="1"/>
      <c r="BD218" s="1"/>
      <c r="BE218" s="1"/>
      <c r="BF218" s="1"/>
      <c r="BG218" s="1"/>
      <c r="BH218" s="1"/>
    </row>
    <row r="219" spans="2:60" ht="15.75" customHeight="1">
      <c r="B219" s="1"/>
      <c r="C219" s="1"/>
      <c r="D219" s="1"/>
      <c r="E219" s="1"/>
      <c r="F219" s="1"/>
      <c r="L219" s="1"/>
      <c r="M219" s="1"/>
      <c r="N219" s="1"/>
      <c r="O219" s="1"/>
      <c r="P219" s="1"/>
      <c r="X219" s="1"/>
      <c r="AB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B219" s="1"/>
      <c r="BC219" s="1"/>
      <c r="BD219" s="1"/>
      <c r="BE219" s="1"/>
      <c r="BF219" s="1"/>
      <c r="BG219" s="1"/>
      <c r="BH219" s="1"/>
    </row>
    <row r="220" spans="2:60" ht="15.75" customHeight="1">
      <c r="B220" s="1"/>
      <c r="C220" s="1"/>
      <c r="D220" s="1"/>
      <c r="E220" s="1"/>
      <c r="F220" s="1"/>
      <c r="L220" s="1"/>
      <c r="M220" s="1"/>
      <c r="N220" s="1"/>
      <c r="O220" s="1"/>
      <c r="P220" s="1"/>
      <c r="X220" s="1"/>
      <c r="AB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B220" s="1"/>
      <c r="BC220" s="1"/>
      <c r="BD220" s="1"/>
      <c r="BE220" s="1"/>
      <c r="BF220" s="1"/>
      <c r="BG220" s="1"/>
      <c r="BH220" s="1"/>
    </row>
    <row r="221" spans="2:60" ht="15.75" customHeight="1">
      <c r="B221" s="1"/>
      <c r="C221" s="1"/>
      <c r="D221" s="1"/>
      <c r="E221" s="1"/>
      <c r="F221" s="1"/>
      <c r="L221" s="1"/>
      <c r="M221" s="1"/>
      <c r="N221" s="1"/>
      <c r="O221" s="1"/>
      <c r="P221" s="1"/>
      <c r="X221" s="1"/>
      <c r="AB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B221" s="1"/>
      <c r="BC221" s="1"/>
      <c r="BD221" s="1"/>
      <c r="BE221" s="1"/>
      <c r="BF221" s="1"/>
      <c r="BG221" s="1"/>
      <c r="BH221" s="1"/>
    </row>
    <row r="222" spans="2:60" ht="15.75" customHeight="1">
      <c r="B222" s="1"/>
      <c r="C222" s="1"/>
      <c r="D222" s="1"/>
      <c r="E222" s="1"/>
      <c r="F222" s="1"/>
      <c r="L222" s="1"/>
      <c r="M222" s="1"/>
      <c r="N222" s="1"/>
      <c r="O222" s="1"/>
      <c r="P222" s="1"/>
      <c r="X222" s="1"/>
      <c r="AB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B222" s="1"/>
      <c r="BC222" s="1"/>
      <c r="BD222" s="1"/>
      <c r="BE222" s="1"/>
      <c r="BF222" s="1"/>
      <c r="BG222" s="1"/>
      <c r="BH222" s="1"/>
    </row>
    <row r="223" spans="2:60" ht="15.75" customHeight="1">
      <c r="B223" s="1"/>
      <c r="C223" s="1"/>
      <c r="D223" s="1"/>
      <c r="E223" s="1"/>
      <c r="F223" s="1"/>
      <c r="L223" s="1"/>
      <c r="M223" s="1"/>
      <c r="N223" s="1"/>
      <c r="O223" s="1"/>
      <c r="P223" s="1"/>
      <c r="X223" s="1"/>
      <c r="AB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B223" s="1"/>
      <c r="BC223" s="1"/>
      <c r="BD223" s="1"/>
      <c r="BE223" s="1"/>
      <c r="BF223" s="1"/>
      <c r="BG223" s="1"/>
      <c r="BH223" s="1"/>
    </row>
    <row r="224" spans="2:60" ht="15.75" customHeight="1">
      <c r="B224" s="1"/>
      <c r="C224" s="1"/>
      <c r="D224" s="1"/>
      <c r="E224" s="1"/>
      <c r="F224" s="1"/>
      <c r="L224" s="1"/>
      <c r="M224" s="1"/>
      <c r="N224" s="1"/>
      <c r="O224" s="1"/>
      <c r="P224" s="1"/>
      <c r="X224" s="1"/>
      <c r="AB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B224" s="1"/>
      <c r="BC224" s="1"/>
      <c r="BD224" s="1"/>
      <c r="BE224" s="1"/>
      <c r="BF224" s="1"/>
      <c r="BG224" s="1"/>
      <c r="BH224" s="1"/>
    </row>
    <row r="225" spans="2:60" ht="15.75" customHeight="1">
      <c r="B225" s="1"/>
      <c r="C225" s="1"/>
      <c r="D225" s="1"/>
      <c r="E225" s="1"/>
      <c r="F225" s="1"/>
      <c r="L225" s="1"/>
      <c r="M225" s="1"/>
      <c r="N225" s="1"/>
      <c r="O225" s="1"/>
      <c r="P225" s="1"/>
      <c r="X225" s="1"/>
      <c r="AB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B225" s="1"/>
      <c r="BC225" s="1"/>
      <c r="BD225" s="1"/>
      <c r="BE225" s="1"/>
      <c r="BF225" s="1"/>
      <c r="BG225" s="1"/>
      <c r="BH225" s="1"/>
    </row>
    <row r="226" spans="2:60" ht="15.75" customHeight="1">
      <c r="B226" s="1"/>
      <c r="C226" s="1"/>
      <c r="D226" s="1"/>
      <c r="E226" s="1"/>
      <c r="F226" s="1"/>
      <c r="L226" s="1"/>
      <c r="M226" s="1"/>
      <c r="N226" s="1"/>
      <c r="O226" s="1"/>
      <c r="P226" s="1"/>
      <c r="X226" s="1"/>
      <c r="AB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B226" s="1"/>
      <c r="BC226" s="1"/>
      <c r="BD226" s="1"/>
      <c r="BE226" s="1"/>
      <c r="BF226" s="1"/>
      <c r="BG226" s="1"/>
      <c r="BH226" s="1"/>
    </row>
    <row r="227" spans="2:60" ht="15.75" customHeight="1">
      <c r="B227" s="1"/>
      <c r="C227" s="1"/>
      <c r="D227" s="1"/>
      <c r="E227" s="1"/>
      <c r="F227" s="1"/>
      <c r="L227" s="1"/>
      <c r="M227" s="1"/>
      <c r="N227" s="1"/>
      <c r="O227" s="1"/>
      <c r="P227" s="1"/>
      <c r="X227" s="1"/>
      <c r="AB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B227" s="1"/>
      <c r="BC227" s="1"/>
      <c r="BD227" s="1"/>
      <c r="BE227" s="1"/>
      <c r="BF227" s="1"/>
      <c r="BG227" s="1"/>
      <c r="BH227" s="1"/>
    </row>
    <row r="228" spans="2:60" ht="15.75" customHeight="1">
      <c r="B228" s="1"/>
      <c r="C228" s="1"/>
      <c r="D228" s="1"/>
      <c r="E228" s="1"/>
      <c r="F228" s="1"/>
      <c r="L228" s="1"/>
      <c r="M228" s="1"/>
      <c r="N228" s="1"/>
      <c r="O228" s="1"/>
      <c r="P228" s="1"/>
      <c r="X228" s="1"/>
      <c r="AB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B228" s="1"/>
      <c r="BC228" s="1"/>
      <c r="BD228" s="1"/>
      <c r="BE228" s="1"/>
      <c r="BF228" s="1"/>
      <c r="BG228" s="1"/>
      <c r="BH228" s="1"/>
    </row>
    <row r="229" spans="2:60" ht="15.75" customHeight="1">
      <c r="B229" s="1"/>
      <c r="C229" s="1"/>
      <c r="D229" s="1"/>
      <c r="E229" s="1"/>
      <c r="F229" s="1"/>
      <c r="L229" s="1"/>
      <c r="M229" s="1"/>
      <c r="N229" s="1"/>
      <c r="O229" s="1"/>
      <c r="P229" s="1"/>
      <c r="X229" s="1"/>
      <c r="AB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B229" s="1"/>
      <c r="BC229" s="1"/>
      <c r="BD229" s="1"/>
      <c r="BE229" s="1"/>
      <c r="BF229" s="1"/>
      <c r="BG229" s="1"/>
      <c r="BH229" s="1"/>
    </row>
    <row r="230" spans="2:60" ht="15.75" customHeight="1">
      <c r="B230" s="1"/>
      <c r="C230" s="1"/>
      <c r="D230" s="1"/>
      <c r="E230" s="1"/>
      <c r="F230" s="1"/>
      <c r="L230" s="1"/>
      <c r="M230" s="1"/>
      <c r="N230" s="1"/>
      <c r="O230" s="1"/>
      <c r="P230" s="1"/>
      <c r="X230" s="1"/>
      <c r="AB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B230" s="1"/>
      <c r="BC230" s="1"/>
      <c r="BD230" s="1"/>
      <c r="BE230" s="1"/>
      <c r="BF230" s="1"/>
      <c r="BG230" s="1"/>
      <c r="BH230" s="1"/>
    </row>
    <row r="231" spans="2:60" ht="15.75" customHeight="1">
      <c r="B231" s="1"/>
      <c r="C231" s="1"/>
      <c r="D231" s="1"/>
      <c r="E231" s="1"/>
      <c r="F231" s="1"/>
      <c r="L231" s="1"/>
      <c r="M231" s="1"/>
      <c r="N231" s="1"/>
      <c r="O231" s="1"/>
      <c r="P231" s="1"/>
      <c r="X231" s="1"/>
      <c r="AB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B231" s="1"/>
      <c r="BC231" s="1"/>
      <c r="BD231" s="1"/>
      <c r="BE231" s="1"/>
      <c r="BF231" s="1"/>
      <c r="BG231" s="1"/>
      <c r="BH231" s="1"/>
    </row>
    <row r="232" spans="2:60" ht="15.75" customHeight="1">
      <c r="B232" s="1"/>
      <c r="C232" s="1"/>
      <c r="D232" s="1"/>
      <c r="E232" s="1"/>
      <c r="F232" s="1"/>
      <c r="L232" s="1"/>
      <c r="M232" s="1"/>
      <c r="N232" s="1"/>
      <c r="O232" s="1"/>
      <c r="P232" s="1"/>
      <c r="X232" s="1"/>
      <c r="AB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B232" s="1"/>
      <c r="BC232" s="1"/>
      <c r="BD232" s="1"/>
      <c r="BE232" s="1"/>
      <c r="BF232" s="1"/>
      <c r="BG232" s="1"/>
      <c r="BH232" s="1"/>
    </row>
    <row r="233" spans="2:60" ht="15.75" customHeight="1">
      <c r="B233" s="1"/>
      <c r="C233" s="1"/>
      <c r="D233" s="1"/>
      <c r="E233" s="1"/>
      <c r="F233" s="1"/>
      <c r="L233" s="1"/>
      <c r="M233" s="1"/>
      <c r="N233" s="1"/>
      <c r="O233" s="1"/>
      <c r="P233" s="1"/>
      <c r="X233" s="1"/>
      <c r="AB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B233" s="1"/>
      <c r="BC233" s="1"/>
      <c r="BD233" s="1"/>
      <c r="BE233" s="1"/>
      <c r="BF233" s="1"/>
      <c r="BG233" s="1"/>
      <c r="BH233" s="1"/>
    </row>
    <row r="234" spans="2:60" ht="15.75" customHeight="1">
      <c r="B234" s="1"/>
      <c r="C234" s="1"/>
      <c r="D234" s="1"/>
      <c r="E234" s="1"/>
      <c r="F234" s="1"/>
      <c r="L234" s="1"/>
      <c r="M234" s="1"/>
      <c r="N234" s="1"/>
      <c r="O234" s="1"/>
      <c r="P234" s="1"/>
      <c r="X234" s="1"/>
      <c r="AB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B234" s="1"/>
      <c r="BC234" s="1"/>
      <c r="BD234" s="1"/>
      <c r="BE234" s="1"/>
      <c r="BF234" s="1"/>
      <c r="BG234" s="1"/>
      <c r="BH234" s="1"/>
    </row>
    <row r="235" spans="2:60" ht="15.75" customHeight="1">
      <c r="B235" s="1"/>
      <c r="C235" s="1"/>
      <c r="D235" s="1"/>
      <c r="E235" s="1"/>
      <c r="F235" s="1"/>
      <c r="L235" s="1"/>
      <c r="M235" s="1"/>
      <c r="N235" s="1"/>
      <c r="O235" s="1"/>
      <c r="P235" s="1"/>
      <c r="X235" s="1"/>
      <c r="AB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B235" s="1"/>
      <c r="BC235" s="1"/>
      <c r="BD235" s="1"/>
      <c r="BE235" s="1"/>
      <c r="BF235" s="1"/>
      <c r="BG235" s="1"/>
      <c r="BH235" s="1"/>
    </row>
    <row r="236" spans="2:60" ht="15.75" customHeight="1">
      <c r="B236" s="1"/>
      <c r="C236" s="1"/>
      <c r="D236" s="1"/>
      <c r="E236" s="1"/>
      <c r="F236" s="1"/>
      <c r="L236" s="1"/>
      <c r="M236" s="1"/>
      <c r="N236" s="1"/>
      <c r="O236" s="1"/>
      <c r="P236" s="1"/>
      <c r="X236" s="1"/>
      <c r="AB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B236" s="1"/>
      <c r="BC236" s="1"/>
      <c r="BD236" s="1"/>
      <c r="BE236" s="1"/>
      <c r="BF236" s="1"/>
      <c r="BG236" s="1"/>
      <c r="BH236" s="1"/>
    </row>
    <row r="237" spans="2:60" ht="15.75" customHeight="1">
      <c r="B237" s="1"/>
      <c r="C237" s="1"/>
      <c r="D237" s="1"/>
      <c r="E237" s="1"/>
      <c r="F237" s="1"/>
      <c r="L237" s="1"/>
      <c r="M237" s="1"/>
      <c r="N237" s="1"/>
      <c r="O237" s="1"/>
      <c r="P237" s="1"/>
      <c r="X237" s="1"/>
      <c r="AB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B237" s="1"/>
      <c r="BC237" s="1"/>
      <c r="BD237" s="1"/>
      <c r="BE237" s="1"/>
      <c r="BF237" s="1"/>
      <c r="BG237" s="1"/>
      <c r="BH237" s="1"/>
    </row>
    <row r="238" spans="2:60" ht="15.75" customHeight="1">
      <c r="B238" s="1"/>
      <c r="C238" s="1"/>
      <c r="D238" s="1"/>
      <c r="E238" s="1"/>
      <c r="F238" s="1"/>
      <c r="L238" s="1"/>
      <c r="M238" s="1"/>
      <c r="N238" s="1"/>
      <c r="O238" s="1"/>
      <c r="P238" s="1"/>
      <c r="X238" s="1"/>
      <c r="AB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B238" s="1"/>
      <c r="BC238" s="1"/>
      <c r="BD238" s="1"/>
      <c r="BE238" s="1"/>
      <c r="BF238" s="1"/>
      <c r="BG238" s="1"/>
      <c r="BH238" s="1"/>
    </row>
    <row r="239" spans="2:60" ht="15.75" customHeight="1">
      <c r="B239" s="1"/>
      <c r="C239" s="1"/>
      <c r="D239" s="1"/>
      <c r="E239" s="1"/>
      <c r="F239" s="1"/>
      <c r="L239" s="1"/>
      <c r="M239" s="1"/>
      <c r="N239" s="1"/>
      <c r="O239" s="1"/>
      <c r="P239" s="1"/>
      <c r="X239" s="1"/>
      <c r="AB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B239" s="1"/>
      <c r="BC239" s="1"/>
      <c r="BD239" s="1"/>
      <c r="BE239" s="1"/>
      <c r="BF239" s="1"/>
      <c r="BG239" s="1"/>
      <c r="BH239" s="1"/>
    </row>
    <row r="240" spans="2:60" ht="15.75" customHeight="1">
      <c r="B240" s="1"/>
      <c r="C240" s="1"/>
      <c r="D240" s="1"/>
      <c r="E240" s="1"/>
      <c r="F240" s="1"/>
      <c r="L240" s="1"/>
      <c r="M240" s="1"/>
      <c r="N240" s="1"/>
      <c r="O240" s="1"/>
      <c r="P240" s="1"/>
      <c r="X240" s="1"/>
      <c r="AB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B240" s="1"/>
      <c r="BC240" s="1"/>
      <c r="BD240" s="1"/>
      <c r="BE240" s="1"/>
      <c r="BF240" s="1"/>
      <c r="BG240" s="1"/>
      <c r="BH240" s="1"/>
    </row>
    <row r="241" spans="2:60" ht="15.75" customHeight="1">
      <c r="B241" s="1"/>
      <c r="C241" s="1"/>
      <c r="D241" s="1"/>
      <c r="E241" s="1"/>
      <c r="F241" s="1"/>
      <c r="L241" s="1"/>
      <c r="M241" s="1"/>
      <c r="N241" s="1"/>
      <c r="O241" s="1"/>
      <c r="P241" s="1"/>
      <c r="X241" s="1"/>
      <c r="AB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B241" s="1"/>
      <c r="BC241" s="1"/>
      <c r="BD241" s="1"/>
      <c r="BE241" s="1"/>
      <c r="BF241" s="1"/>
      <c r="BG241" s="1"/>
      <c r="BH241" s="1"/>
    </row>
    <row r="242" spans="2:60" ht="15.75" customHeight="1">
      <c r="B242" s="1"/>
      <c r="C242" s="1"/>
      <c r="D242" s="1"/>
      <c r="E242" s="1"/>
      <c r="F242" s="1"/>
      <c r="L242" s="1"/>
      <c r="M242" s="1"/>
      <c r="N242" s="1"/>
      <c r="O242" s="1"/>
      <c r="P242" s="1"/>
      <c r="X242" s="1"/>
      <c r="AB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B242" s="1"/>
      <c r="BC242" s="1"/>
      <c r="BD242" s="1"/>
      <c r="BE242" s="1"/>
      <c r="BF242" s="1"/>
      <c r="BG242" s="1"/>
      <c r="BH242" s="1"/>
    </row>
    <row r="243" spans="2:60" ht="15.75" customHeight="1">
      <c r="B243" s="1"/>
      <c r="C243" s="1"/>
      <c r="D243" s="1"/>
      <c r="E243" s="1"/>
      <c r="F243" s="1"/>
      <c r="L243" s="1"/>
      <c r="M243" s="1"/>
      <c r="N243" s="1"/>
      <c r="O243" s="1"/>
      <c r="P243" s="1"/>
      <c r="X243" s="1"/>
      <c r="AB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B243" s="1"/>
      <c r="BC243" s="1"/>
      <c r="BD243" s="1"/>
      <c r="BE243" s="1"/>
      <c r="BF243" s="1"/>
      <c r="BG243" s="1"/>
      <c r="BH243" s="1"/>
    </row>
    <row r="244" spans="2:60" ht="15.75" customHeight="1">
      <c r="B244" s="1"/>
      <c r="C244" s="1"/>
      <c r="D244" s="1"/>
      <c r="E244" s="1"/>
      <c r="F244" s="1"/>
      <c r="L244" s="1"/>
      <c r="M244" s="1"/>
      <c r="N244" s="1"/>
      <c r="O244" s="1"/>
      <c r="P244" s="1"/>
      <c r="X244" s="1"/>
      <c r="AB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B244" s="1"/>
      <c r="BC244" s="1"/>
      <c r="BD244" s="1"/>
      <c r="BE244" s="1"/>
      <c r="BF244" s="1"/>
      <c r="BG244" s="1"/>
      <c r="BH244" s="1"/>
    </row>
    <row r="245" spans="2:60" ht="15.75" customHeight="1">
      <c r="B245" s="1"/>
      <c r="C245" s="1"/>
      <c r="D245" s="1"/>
      <c r="E245" s="1"/>
      <c r="F245" s="1"/>
      <c r="L245" s="1"/>
      <c r="M245" s="1"/>
      <c r="N245" s="1"/>
      <c r="O245" s="1"/>
      <c r="P245" s="1"/>
      <c r="X245" s="1"/>
      <c r="AB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B245" s="1"/>
      <c r="BC245" s="1"/>
      <c r="BD245" s="1"/>
      <c r="BE245" s="1"/>
      <c r="BF245" s="1"/>
      <c r="BG245" s="1"/>
      <c r="BH245" s="1"/>
    </row>
    <row r="246" spans="2:60" ht="15.75" customHeight="1">
      <c r="B246" s="1"/>
      <c r="C246" s="1"/>
      <c r="D246" s="1"/>
      <c r="E246" s="1"/>
      <c r="F246" s="1"/>
      <c r="L246" s="1"/>
      <c r="M246" s="1"/>
      <c r="N246" s="1"/>
      <c r="O246" s="1"/>
      <c r="P246" s="1"/>
      <c r="X246" s="1"/>
      <c r="AB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B246" s="1"/>
      <c r="BC246" s="1"/>
      <c r="BD246" s="1"/>
      <c r="BE246" s="1"/>
      <c r="BF246" s="1"/>
      <c r="BG246" s="1"/>
      <c r="BH246" s="1"/>
    </row>
    <row r="247" spans="2:60" ht="15.75" customHeight="1">
      <c r="B247" s="1"/>
      <c r="C247" s="1"/>
      <c r="D247" s="1"/>
      <c r="E247" s="1"/>
      <c r="F247" s="1"/>
      <c r="L247" s="1"/>
      <c r="M247" s="1"/>
      <c r="N247" s="1"/>
      <c r="O247" s="1"/>
      <c r="P247" s="1"/>
      <c r="X247" s="1"/>
      <c r="AB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B247" s="1"/>
      <c r="BC247" s="1"/>
      <c r="BD247" s="1"/>
      <c r="BE247" s="1"/>
      <c r="BF247" s="1"/>
      <c r="BG247" s="1"/>
      <c r="BH247" s="1"/>
    </row>
    <row r="248" spans="2:60" ht="15.75" customHeight="1">
      <c r="B248" s="1"/>
      <c r="C248" s="1"/>
      <c r="D248" s="1"/>
      <c r="E248" s="1"/>
      <c r="F248" s="1"/>
      <c r="L248" s="1"/>
      <c r="M248" s="1"/>
      <c r="N248" s="1"/>
      <c r="O248" s="1"/>
      <c r="P248" s="1"/>
      <c r="X248" s="1"/>
      <c r="AB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B248" s="1"/>
      <c r="BC248" s="1"/>
      <c r="BD248" s="1"/>
      <c r="BE248" s="1"/>
      <c r="BF248" s="1"/>
      <c r="BG248" s="1"/>
      <c r="BH248" s="1"/>
    </row>
    <row r="249" spans="2:60" ht="15.75" customHeight="1">
      <c r="B249" s="1"/>
      <c r="C249" s="1"/>
      <c r="D249" s="1"/>
      <c r="E249" s="1"/>
      <c r="F249" s="1"/>
      <c r="L249" s="1"/>
      <c r="M249" s="1"/>
      <c r="N249" s="1"/>
      <c r="O249" s="1"/>
      <c r="P249" s="1"/>
      <c r="X249" s="1"/>
      <c r="AB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B249" s="1"/>
      <c r="BC249" s="1"/>
      <c r="BD249" s="1"/>
      <c r="BE249" s="1"/>
      <c r="BF249" s="1"/>
      <c r="BG249" s="1"/>
      <c r="BH249" s="1"/>
    </row>
    <row r="250" spans="2:60" ht="15.75" customHeight="1">
      <c r="B250" s="1"/>
      <c r="C250" s="1"/>
      <c r="D250" s="1"/>
      <c r="E250" s="1"/>
      <c r="F250" s="1"/>
      <c r="L250" s="1"/>
      <c r="M250" s="1"/>
      <c r="N250" s="1"/>
      <c r="O250" s="1"/>
      <c r="P250" s="1"/>
      <c r="X250" s="1"/>
      <c r="AB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B250" s="1"/>
      <c r="BC250" s="1"/>
      <c r="BD250" s="1"/>
      <c r="BE250" s="1"/>
      <c r="BF250" s="1"/>
      <c r="BG250" s="1"/>
      <c r="BH250" s="1"/>
    </row>
    <row r="251" spans="2:60" ht="15.75" customHeight="1">
      <c r="B251" s="1"/>
      <c r="C251" s="1"/>
      <c r="D251" s="1"/>
      <c r="E251" s="1"/>
      <c r="F251" s="1"/>
      <c r="L251" s="1"/>
      <c r="M251" s="1"/>
      <c r="N251" s="1"/>
      <c r="O251" s="1"/>
      <c r="P251" s="1"/>
      <c r="X251" s="1"/>
      <c r="AB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B251" s="1"/>
      <c r="BC251" s="1"/>
      <c r="BD251" s="1"/>
      <c r="BE251" s="1"/>
      <c r="BF251" s="1"/>
      <c r="BG251" s="1"/>
      <c r="BH251" s="1"/>
    </row>
    <row r="252" spans="2:60" ht="15.75" customHeight="1">
      <c r="B252" s="1"/>
      <c r="C252" s="1"/>
      <c r="D252" s="1"/>
      <c r="E252" s="1"/>
      <c r="F252" s="1"/>
      <c r="L252" s="1"/>
      <c r="M252" s="1"/>
      <c r="N252" s="1"/>
      <c r="O252" s="1"/>
      <c r="P252" s="1"/>
      <c r="X252" s="1"/>
      <c r="AB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B252" s="1"/>
      <c r="BC252" s="1"/>
      <c r="BD252" s="1"/>
      <c r="BE252" s="1"/>
      <c r="BF252" s="1"/>
      <c r="BG252" s="1"/>
      <c r="BH252" s="1"/>
    </row>
    <row r="253" spans="2:60" ht="15.75" customHeight="1">
      <c r="B253" s="1"/>
      <c r="C253" s="1"/>
      <c r="D253" s="1"/>
      <c r="E253" s="1"/>
      <c r="F253" s="1"/>
      <c r="L253" s="1"/>
      <c r="M253" s="1"/>
      <c r="N253" s="1"/>
      <c r="O253" s="1"/>
      <c r="P253" s="1"/>
      <c r="X253" s="1"/>
      <c r="AB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B253" s="1"/>
      <c r="BC253" s="1"/>
      <c r="BD253" s="1"/>
      <c r="BE253" s="1"/>
      <c r="BF253" s="1"/>
      <c r="BG253" s="1"/>
      <c r="BH253" s="1"/>
    </row>
    <row r="254" spans="2:60" ht="15.75" customHeight="1">
      <c r="B254" s="1"/>
      <c r="C254" s="1"/>
      <c r="D254" s="1"/>
      <c r="E254" s="1"/>
      <c r="F254" s="1"/>
      <c r="L254" s="1"/>
      <c r="M254" s="1"/>
      <c r="N254" s="1"/>
      <c r="O254" s="1"/>
      <c r="P254" s="1"/>
      <c r="X254" s="1"/>
      <c r="AB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B254" s="1"/>
      <c r="BC254" s="1"/>
      <c r="BD254" s="1"/>
      <c r="BE254" s="1"/>
      <c r="BF254" s="1"/>
      <c r="BG254" s="1"/>
      <c r="BH254" s="1"/>
    </row>
    <row r="255" spans="2:60" ht="15.75" customHeight="1">
      <c r="B255" s="1"/>
      <c r="C255" s="1"/>
      <c r="D255" s="1"/>
      <c r="E255" s="1"/>
      <c r="F255" s="1"/>
      <c r="L255" s="1"/>
      <c r="M255" s="1"/>
      <c r="N255" s="1"/>
      <c r="O255" s="1"/>
      <c r="P255" s="1"/>
      <c r="X255" s="1"/>
      <c r="AB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B255" s="1"/>
      <c r="BC255" s="1"/>
      <c r="BD255" s="1"/>
      <c r="BE255" s="1"/>
      <c r="BF255" s="1"/>
      <c r="BG255" s="1"/>
      <c r="BH255" s="1"/>
    </row>
    <row r="256" spans="2:60" ht="15.75" customHeight="1">
      <c r="B256" s="1"/>
      <c r="C256" s="1"/>
      <c r="D256" s="1"/>
      <c r="E256" s="1"/>
      <c r="F256" s="1"/>
      <c r="L256" s="1"/>
      <c r="M256" s="1"/>
      <c r="N256" s="1"/>
      <c r="O256" s="1"/>
      <c r="P256" s="1"/>
      <c r="X256" s="1"/>
      <c r="AB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B256" s="1"/>
      <c r="BC256" s="1"/>
      <c r="BD256" s="1"/>
      <c r="BE256" s="1"/>
      <c r="BF256" s="1"/>
      <c r="BG256" s="1"/>
      <c r="BH256" s="1"/>
    </row>
    <row r="257" spans="2:60" ht="15.75" customHeight="1">
      <c r="B257" s="1"/>
      <c r="C257" s="1"/>
      <c r="D257" s="1"/>
      <c r="E257" s="1"/>
      <c r="F257" s="1"/>
      <c r="L257" s="1"/>
      <c r="M257" s="1"/>
      <c r="N257" s="1"/>
      <c r="O257" s="1"/>
      <c r="P257" s="1"/>
      <c r="X257" s="1"/>
      <c r="AB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B257" s="1"/>
      <c r="BC257" s="1"/>
      <c r="BD257" s="1"/>
      <c r="BE257" s="1"/>
      <c r="BF257" s="1"/>
      <c r="BG257" s="1"/>
      <c r="BH257" s="1"/>
    </row>
    <row r="258" spans="2:60" ht="15.75" customHeight="1">
      <c r="B258" s="1"/>
      <c r="C258" s="1"/>
      <c r="D258" s="1"/>
      <c r="E258" s="1"/>
      <c r="F258" s="1"/>
      <c r="L258" s="1"/>
      <c r="M258" s="1"/>
      <c r="N258" s="1"/>
      <c r="O258" s="1"/>
      <c r="P258" s="1"/>
      <c r="X258" s="1"/>
      <c r="AB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B258" s="1"/>
      <c r="BC258" s="1"/>
      <c r="BD258" s="1"/>
      <c r="BE258" s="1"/>
      <c r="BF258" s="1"/>
      <c r="BG258" s="1"/>
      <c r="BH258" s="1"/>
    </row>
    <row r="259" spans="2:60" ht="15.75" customHeight="1">
      <c r="B259" s="1"/>
      <c r="C259" s="1"/>
      <c r="D259" s="1"/>
      <c r="E259" s="1"/>
      <c r="F259" s="1"/>
      <c r="L259" s="1"/>
      <c r="M259" s="1"/>
      <c r="N259" s="1"/>
      <c r="O259" s="1"/>
      <c r="P259" s="1"/>
      <c r="X259" s="1"/>
      <c r="AB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B259" s="1"/>
      <c r="BC259" s="1"/>
      <c r="BD259" s="1"/>
      <c r="BE259" s="1"/>
      <c r="BF259" s="1"/>
      <c r="BG259" s="1"/>
      <c r="BH259" s="1"/>
    </row>
    <row r="260" spans="2:60" ht="15.75" customHeight="1">
      <c r="B260" s="1"/>
      <c r="C260" s="1"/>
      <c r="D260" s="1"/>
      <c r="E260" s="1"/>
      <c r="F260" s="1"/>
      <c r="L260" s="1"/>
      <c r="M260" s="1"/>
      <c r="N260" s="1"/>
      <c r="O260" s="1"/>
      <c r="P260" s="1"/>
      <c r="X260" s="1"/>
      <c r="AB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B260" s="1"/>
      <c r="BC260" s="1"/>
      <c r="BD260" s="1"/>
      <c r="BE260" s="1"/>
      <c r="BF260" s="1"/>
      <c r="BG260" s="1"/>
      <c r="BH260" s="1"/>
    </row>
    <row r="261" spans="2:60" ht="15.75" customHeight="1">
      <c r="B261" s="1"/>
      <c r="C261" s="1"/>
      <c r="D261" s="1"/>
      <c r="E261" s="1"/>
      <c r="F261" s="1"/>
      <c r="L261" s="1"/>
      <c r="M261" s="1"/>
      <c r="N261" s="1"/>
      <c r="O261" s="1"/>
      <c r="P261" s="1"/>
      <c r="X261" s="1"/>
      <c r="AB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B261" s="1"/>
      <c r="BC261" s="1"/>
      <c r="BD261" s="1"/>
      <c r="BE261" s="1"/>
      <c r="BF261" s="1"/>
      <c r="BG261" s="1"/>
      <c r="BH261" s="1"/>
    </row>
    <row r="262" spans="2:60" ht="15.75" customHeight="1">
      <c r="B262" s="1"/>
      <c r="C262" s="1"/>
      <c r="D262" s="1"/>
      <c r="E262" s="1"/>
      <c r="F262" s="1"/>
      <c r="L262" s="1"/>
      <c r="M262" s="1"/>
      <c r="N262" s="1"/>
      <c r="O262" s="1"/>
      <c r="P262" s="1"/>
      <c r="X262" s="1"/>
      <c r="AB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B262" s="1"/>
      <c r="BC262" s="1"/>
      <c r="BD262" s="1"/>
      <c r="BE262" s="1"/>
      <c r="BF262" s="1"/>
      <c r="BG262" s="1"/>
      <c r="BH262" s="1"/>
    </row>
    <row r="263" spans="2:60" ht="15.75" customHeight="1">
      <c r="B263" s="1"/>
      <c r="C263" s="1"/>
      <c r="D263" s="1"/>
      <c r="E263" s="1"/>
      <c r="F263" s="1"/>
      <c r="L263" s="1"/>
      <c r="M263" s="1"/>
      <c r="N263" s="1"/>
      <c r="O263" s="1"/>
      <c r="P263" s="1"/>
      <c r="X263" s="1"/>
      <c r="AB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B263" s="1"/>
      <c r="BC263" s="1"/>
      <c r="BD263" s="1"/>
      <c r="BE263" s="1"/>
      <c r="BF263" s="1"/>
      <c r="BG263" s="1"/>
      <c r="BH263" s="1"/>
    </row>
    <row r="264" spans="2:60" ht="15.75" customHeight="1">
      <c r="B264" s="1"/>
      <c r="C264" s="1"/>
      <c r="D264" s="1"/>
      <c r="E264" s="1"/>
      <c r="F264" s="1"/>
      <c r="L264" s="1"/>
      <c r="M264" s="1"/>
      <c r="N264" s="1"/>
      <c r="O264" s="1"/>
      <c r="P264" s="1"/>
      <c r="X264" s="1"/>
      <c r="AB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B264" s="1"/>
      <c r="BC264" s="1"/>
      <c r="BD264" s="1"/>
      <c r="BE264" s="1"/>
      <c r="BF264" s="1"/>
      <c r="BG264" s="1"/>
      <c r="BH264" s="1"/>
    </row>
    <row r="265" spans="2:60" ht="15.75" customHeight="1">
      <c r="B265" s="1"/>
      <c r="C265" s="1"/>
      <c r="D265" s="1"/>
      <c r="E265" s="1"/>
      <c r="F265" s="1"/>
      <c r="L265" s="1"/>
      <c r="M265" s="1"/>
      <c r="N265" s="1"/>
      <c r="O265" s="1"/>
      <c r="P265" s="1"/>
      <c r="X265" s="1"/>
      <c r="AB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B265" s="1"/>
      <c r="BC265" s="1"/>
      <c r="BD265" s="1"/>
      <c r="BE265" s="1"/>
      <c r="BF265" s="1"/>
      <c r="BG265" s="1"/>
      <c r="BH265" s="1"/>
    </row>
    <row r="266" spans="2:60" ht="15.75" customHeight="1">
      <c r="B266" s="1"/>
      <c r="C266" s="1"/>
      <c r="D266" s="1"/>
      <c r="E266" s="1"/>
      <c r="F266" s="1"/>
      <c r="L266" s="1"/>
      <c r="M266" s="1"/>
      <c r="N266" s="1"/>
      <c r="O266" s="1"/>
      <c r="P266" s="1"/>
      <c r="X266" s="1"/>
      <c r="AB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B266" s="1"/>
      <c r="BC266" s="1"/>
      <c r="BD266" s="1"/>
      <c r="BE266" s="1"/>
      <c r="BF266" s="1"/>
      <c r="BG266" s="1"/>
      <c r="BH266" s="1"/>
    </row>
    <row r="267" spans="2:60" ht="15.75" customHeight="1">
      <c r="B267" s="1"/>
      <c r="C267" s="1"/>
      <c r="D267" s="1"/>
      <c r="E267" s="1"/>
      <c r="F267" s="1"/>
      <c r="L267" s="1"/>
      <c r="M267" s="1"/>
      <c r="N267" s="1"/>
      <c r="O267" s="1"/>
      <c r="P267" s="1"/>
      <c r="X267" s="1"/>
      <c r="AB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B267" s="1"/>
      <c r="BC267" s="1"/>
      <c r="BD267" s="1"/>
      <c r="BE267" s="1"/>
      <c r="BF267" s="1"/>
      <c r="BG267" s="1"/>
      <c r="BH267" s="1"/>
    </row>
    <row r="268" spans="2:60" ht="15.75" customHeight="1">
      <c r="B268" s="1"/>
      <c r="C268" s="1"/>
      <c r="D268" s="1"/>
      <c r="E268" s="1"/>
      <c r="F268" s="1"/>
      <c r="L268" s="1"/>
      <c r="M268" s="1"/>
      <c r="N268" s="1"/>
      <c r="O268" s="1"/>
      <c r="P268" s="1"/>
      <c r="X268" s="1"/>
      <c r="AB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B268" s="1"/>
      <c r="BC268" s="1"/>
      <c r="BD268" s="1"/>
      <c r="BE268" s="1"/>
      <c r="BF268" s="1"/>
      <c r="BG268" s="1"/>
      <c r="BH268" s="1"/>
    </row>
    <row r="269" spans="2:60" ht="15.75" customHeight="1">
      <c r="B269" s="1"/>
      <c r="C269" s="1"/>
      <c r="D269" s="1"/>
      <c r="E269" s="1"/>
      <c r="F269" s="1"/>
      <c r="L269" s="1"/>
      <c r="M269" s="1"/>
      <c r="N269" s="1"/>
      <c r="O269" s="1"/>
      <c r="P269" s="1"/>
      <c r="X269" s="1"/>
      <c r="AB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B269" s="1"/>
      <c r="BC269" s="1"/>
      <c r="BD269" s="1"/>
      <c r="BE269" s="1"/>
      <c r="BF269" s="1"/>
      <c r="BG269" s="1"/>
      <c r="BH269" s="1"/>
    </row>
    <row r="270" spans="2:60" ht="15.75" customHeight="1">
      <c r="B270" s="1"/>
      <c r="C270" s="1"/>
      <c r="D270" s="1"/>
      <c r="E270" s="1"/>
      <c r="F270" s="1"/>
      <c r="L270" s="1"/>
      <c r="M270" s="1"/>
      <c r="N270" s="1"/>
      <c r="O270" s="1"/>
      <c r="P270" s="1"/>
      <c r="X270" s="1"/>
      <c r="AB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B270" s="1"/>
      <c r="BC270" s="1"/>
      <c r="BD270" s="1"/>
      <c r="BE270" s="1"/>
      <c r="BF270" s="1"/>
      <c r="BG270" s="1"/>
      <c r="BH270" s="1"/>
    </row>
    <row r="271" spans="2:60" ht="15.75" customHeight="1">
      <c r="B271" s="1"/>
      <c r="C271" s="1"/>
      <c r="D271" s="1"/>
      <c r="E271" s="1"/>
      <c r="F271" s="1"/>
      <c r="L271" s="1"/>
      <c r="M271" s="1"/>
      <c r="N271" s="1"/>
      <c r="O271" s="1"/>
      <c r="P271" s="1"/>
      <c r="X271" s="1"/>
      <c r="AB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B271" s="1"/>
      <c r="BC271" s="1"/>
      <c r="BD271" s="1"/>
      <c r="BE271" s="1"/>
      <c r="BF271" s="1"/>
      <c r="BG271" s="1"/>
      <c r="BH271" s="1"/>
    </row>
    <row r="272" spans="2:60" ht="15.75" customHeight="1">
      <c r="B272" s="1"/>
      <c r="C272" s="1"/>
      <c r="D272" s="1"/>
      <c r="E272" s="1"/>
      <c r="F272" s="1"/>
      <c r="L272" s="1"/>
      <c r="M272" s="1"/>
      <c r="N272" s="1"/>
      <c r="O272" s="1"/>
      <c r="P272" s="1"/>
      <c r="X272" s="1"/>
      <c r="AB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B272" s="1"/>
      <c r="BC272" s="1"/>
      <c r="BD272" s="1"/>
      <c r="BE272" s="1"/>
      <c r="BF272" s="1"/>
      <c r="BG272" s="1"/>
      <c r="BH272" s="1"/>
    </row>
    <row r="273" spans="2:60" ht="15.75" customHeight="1">
      <c r="B273" s="1"/>
      <c r="C273" s="1"/>
      <c r="D273" s="1"/>
      <c r="E273" s="1"/>
      <c r="F273" s="1"/>
      <c r="L273" s="1"/>
      <c r="M273" s="1"/>
      <c r="N273" s="1"/>
      <c r="O273" s="1"/>
      <c r="P273" s="1"/>
      <c r="X273" s="1"/>
      <c r="AB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B273" s="1"/>
      <c r="BC273" s="1"/>
      <c r="BD273" s="1"/>
      <c r="BE273" s="1"/>
      <c r="BF273" s="1"/>
      <c r="BG273" s="1"/>
      <c r="BH273" s="1"/>
    </row>
    <row r="274" spans="2:60" ht="15.75" customHeight="1">
      <c r="B274" s="1"/>
      <c r="C274" s="1"/>
      <c r="D274" s="1"/>
      <c r="E274" s="1"/>
      <c r="F274" s="1"/>
      <c r="L274" s="1"/>
      <c r="M274" s="1"/>
      <c r="N274" s="1"/>
      <c r="O274" s="1"/>
      <c r="P274" s="1"/>
      <c r="X274" s="1"/>
      <c r="AB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B274" s="1"/>
      <c r="BC274" s="1"/>
      <c r="BD274" s="1"/>
      <c r="BE274" s="1"/>
      <c r="BF274" s="1"/>
      <c r="BG274" s="1"/>
      <c r="BH274" s="1"/>
    </row>
    <row r="275" spans="2:60" ht="15.75" customHeight="1">
      <c r="B275" s="1"/>
      <c r="C275" s="1"/>
      <c r="D275" s="1"/>
      <c r="E275" s="1"/>
      <c r="F275" s="1"/>
      <c r="L275" s="1"/>
      <c r="M275" s="1"/>
      <c r="N275" s="1"/>
      <c r="O275" s="1"/>
      <c r="P275" s="1"/>
      <c r="X275" s="1"/>
      <c r="AB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B275" s="1"/>
      <c r="BC275" s="1"/>
      <c r="BD275" s="1"/>
      <c r="BE275" s="1"/>
      <c r="BF275" s="1"/>
      <c r="BG275" s="1"/>
      <c r="BH275" s="1"/>
    </row>
    <row r="276" spans="2:60" ht="15.75" customHeight="1">
      <c r="B276" s="1"/>
      <c r="C276" s="1"/>
      <c r="D276" s="1"/>
      <c r="E276" s="1"/>
      <c r="F276" s="1"/>
      <c r="L276" s="1"/>
      <c r="M276" s="1"/>
      <c r="N276" s="1"/>
      <c r="O276" s="1"/>
      <c r="P276" s="1"/>
      <c r="X276" s="1"/>
      <c r="AB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B276" s="1"/>
      <c r="BC276" s="1"/>
      <c r="BD276" s="1"/>
      <c r="BE276" s="1"/>
      <c r="BF276" s="1"/>
      <c r="BG276" s="1"/>
      <c r="BH276" s="1"/>
    </row>
    <row r="277" spans="2:60" ht="15.75" customHeight="1">
      <c r="B277" s="1"/>
      <c r="C277" s="1"/>
      <c r="D277" s="1"/>
      <c r="E277" s="1"/>
      <c r="F277" s="1"/>
      <c r="L277" s="1"/>
      <c r="M277" s="1"/>
      <c r="N277" s="1"/>
      <c r="O277" s="1"/>
      <c r="P277" s="1"/>
      <c r="X277" s="1"/>
      <c r="AB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B277" s="1"/>
      <c r="BC277" s="1"/>
      <c r="BD277" s="1"/>
      <c r="BE277" s="1"/>
      <c r="BF277" s="1"/>
      <c r="BG277" s="1"/>
      <c r="BH277" s="1"/>
    </row>
    <row r="278" spans="2:60" ht="15.75" customHeight="1">
      <c r="B278" s="1"/>
      <c r="C278" s="1"/>
      <c r="D278" s="1"/>
      <c r="E278" s="1"/>
      <c r="F278" s="1"/>
      <c r="L278" s="1"/>
      <c r="M278" s="1"/>
      <c r="N278" s="1"/>
      <c r="O278" s="1"/>
      <c r="P278" s="1"/>
      <c r="X278" s="1"/>
      <c r="AB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B278" s="1"/>
      <c r="BC278" s="1"/>
      <c r="BD278" s="1"/>
      <c r="BE278" s="1"/>
      <c r="BF278" s="1"/>
      <c r="BG278" s="1"/>
      <c r="BH278" s="1"/>
    </row>
    <row r="279" spans="2:60" ht="15.75" customHeight="1">
      <c r="B279" s="1"/>
      <c r="C279" s="1"/>
      <c r="D279" s="1"/>
      <c r="E279" s="1"/>
      <c r="F279" s="1"/>
      <c r="L279" s="1"/>
      <c r="M279" s="1"/>
      <c r="N279" s="1"/>
      <c r="O279" s="1"/>
      <c r="P279" s="1"/>
      <c r="X279" s="1"/>
      <c r="AB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B279" s="1"/>
      <c r="BC279" s="1"/>
      <c r="BD279" s="1"/>
      <c r="BE279" s="1"/>
      <c r="BF279" s="1"/>
      <c r="BG279" s="1"/>
      <c r="BH279" s="1"/>
    </row>
    <row r="280" spans="2:60" ht="15.75" customHeight="1">
      <c r="B280" s="1"/>
      <c r="C280" s="1"/>
      <c r="D280" s="1"/>
      <c r="E280" s="1"/>
      <c r="F280" s="1"/>
      <c r="L280" s="1"/>
      <c r="M280" s="1"/>
      <c r="N280" s="1"/>
      <c r="O280" s="1"/>
      <c r="P280" s="1"/>
      <c r="X280" s="1"/>
      <c r="AB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B280" s="1"/>
      <c r="BC280" s="1"/>
      <c r="BD280" s="1"/>
      <c r="BE280" s="1"/>
      <c r="BF280" s="1"/>
      <c r="BG280" s="1"/>
      <c r="BH280" s="1"/>
    </row>
    <row r="281" spans="2:60" ht="15.75" customHeight="1">
      <c r="B281" s="1"/>
      <c r="C281" s="1"/>
      <c r="D281" s="1"/>
      <c r="E281" s="1"/>
      <c r="F281" s="1"/>
      <c r="L281" s="1"/>
      <c r="M281" s="1"/>
      <c r="N281" s="1"/>
      <c r="O281" s="1"/>
      <c r="P281" s="1"/>
      <c r="X281" s="1"/>
      <c r="AB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B281" s="1"/>
      <c r="BC281" s="1"/>
      <c r="BD281" s="1"/>
      <c r="BE281" s="1"/>
      <c r="BF281" s="1"/>
      <c r="BG281" s="1"/>
      <c r="BH281" s="1"/>
    </row>
    <row r="282" spans="2:60" ht="15.75" customHeight="1">
      <c r="B282" s="1"/>
      <c r="C282" s="1"/>
      <c r="D282" s="1"/>
      <c r="E282" s="1"/>
      <c r="F282" s="1"/>
      <c r="L282" s="1"/>
      <c r="M282" s="1"/>
      <c r="N282" s="1"/>
      <c r="O282" s="1"/>
      <c r="P282" s="1"/>
      <c r="X282" s="1"/>
      <c r="AB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B282" s="1"/>
      <c r="BC282" s="1"/>
      <c r="BD282" s="1"/>
      <c r="BE282" s="1"/>
      <c r="BF282" s="1"/>
      <c r="BG282" s="1"/>
      <c r="BH282" s="1"/>
    </row>
    <row r="283" spans="2:60" ht="15.75" customHeight="1">
      <c r="B283" s="1"/>
      <c r="C283" s="1"/>
      <c r="D283" s="1"/>
      <c r="E283" s="1"/>
      <c r="F283" s="1"/>
      <c r="L283" s="1"/>
      <c r="M283" s="1"/>
      <c r="N283" s="1"/>
      <c r="O283" s="1"/>
      <c r="P283" s="1"/>
      <c r="X283" s="1"/>
      <c r="AB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B283" s="1"/>
      <c r="BC283" s="1"/>
      <c r="BD283" s="1"/>
      <c r="BE283" s="1"/>
      <c r="BF283" s="1"/>
      <c r="BG283" s="1"/>
      <c r="BH283" s="1"/>
    </row>
    <row r="284" spans="2:60" ht="15.75" customHeight="1">
      <c r="B284" s="1"/>
      <c r="C284" s="1"/>
      <c r="D284" s="1"/>
      <c r="E284" s="1"/>
      <c r="F284" s="1"/>
      <c r="L284" s="1"/>
      <c r="M284" s="1"/>
      <c r="N284" s="1"/>
      <c r="O284" s="1"/>
      <c r="P284" s="1"/>
      <c r="X284" s="1"/>
      <c r="AB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B284" s="1"/>
      <c r="BC284" s="1"/>
      <c r="BD284" s="1"/>
      <c r="BE284" s="1"/>
      <c r="BF284" s="1"/>
      <c r="BG284" s="1"/>
      <c r="BH284" s="1"/>
    </row>
    <row r="285" spans="2:60" ht="15.75" customHeight="1">
      <c r="B285" s="1"/>
      <c r="C285" s="1"/>
      <c r="D285" s="1"/>
      <c r="E285" s="1"/>
      <c r="F285" s="1"/>
      <c r="L285" s="1"/>
      <c r="M285" s="1"/>
      <c r="N285" s="1"/>
      <c r="O285" s="1"/>
      <c r="P285" s="1"/>
      <c r="X285" s="1"/>
      <c r="AB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B285" s="1"/>
      <c r="BC285" s="1"/>
      <c r="BD285" s="1"/>
      <c r="BE285" s="1"/>
      <c r="BF285" s="1"/>
      <c r="BG285" s="1"/>
      <c r="BH285" s="1"/>
    </row>
    <row r="286" spans="2:60" ht="15.75" customHeight="1">
      <c r="B286" s="1"/>
      <c r="C286" s="1"/>
      <c r="D286" s="1"/>
      <c r="E286" s="1"/>
      <c r="F286" s="1"/>
      <c r="L286" s="1"/>
      <c r="M286" s="1"/>
      <c r="N286" s="1"/>
      <c r="O286" s="1"/>
      <c r="P286" s="1"/>
      <c r="X286" s="1"/>
      <c r="AB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B286" s="1"/>
      <c r="BC286" s="1"/>
      <c r="BD286" s="1"/>
      <c r="BE286" s="1"/>
      <c r="BF286" s="1"/>
      <c r="BG286" s="1"/>
      <c r="BH286" s="1"/>
    </row>
    <row r="287" spans="2:60" ht="15.75" customHeight="1">
      <c r="B287" s="1"/>
      <c r="C287" s="1"/>
      <c r="D287" s="1"/>
      <c r="E287" s="1"/>
      <c r="F287" s="1"/>
      <c r="L287" s="1"/>
      <c r="M287" s="1"/>
      <c r="N287" s="1"/>
      <c r="O287" s="1"/>
      <c r="P287" s="1"/>
      <c r="X287" s="1"/>
      <c r="AB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B287" s="1"/>
      <c r="BC287" s="1"/>
      <c r="BD287" s="1"/>
      <c r="BE287" s="1"/>
      <c r="BF287" s="1"/>
      <c r="BG287" s="1"/>
      <c r="BH287" s="1"/>
    </row>
    <row r="288" spans="2:60" ht="15.75" customHeight="1">
      <c r="B288" s="1"/>
      <c r="C288" s="1"/>
      <c r="D288" s="1"/>
      <c r="E288" s="1"/>
      <c r="F288" s="1"/>
      <c r="L288" s="1"/>
      <c r="M288" s="1"/>
      <c r="N288" s="1"/>
      <c r="O288" s="1"/>
      <c r="P288" s="1"/>
      <c r="X288" s="1"/>
      <c r="AB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B288" s="1"/>
      <c r="BC288" s="1"/>
      <c r="BD288" s="1"/>
      <c r="BE288" s="1"/>
      <c r="BF288" s="1"/>
      <c r="BG288" s="1"/>
      <c r="BH288" s="1"/>
    </row>
    <row r="289" spans="2:60" ht="15.75" customHeight="1">
      <c r="B289" s="1"/>
      <c r="C289" s="1"/>
      <c r="D289" s="1"/>
      <c r="E289" s="1"/>
      <c r="F289" s="1"/>
      <c r="L289" s="1"/>
      <c r="M289" s="1"/>
      <c r="N289" s="1"/>
      <c r="O289" s="1"/>
      <c r="P289" s="1"/>
      <c r="X289" s="1"/>
      <c r="AB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B289" s="1"/>
      <c r="BC289" s="1"/>
      <c r="BD289" s="1"/>
      <c r="BE289" s="1"/>
      <c r="BF289" s="1"/>
      <c r="BG289" s="1"/>
      <c r="BH289" s="1"/>
    </row>
    <row r="290" spans="2:60" ht="15.75" customHeight="1">
      <c r="B290" s="1"/>
      <c r="C290" s="1"/>
      <c r="D290" s="1"/>
      <c r="E290" s="1"/>
      <c r="F290" s="1"/>
      <c r="L290" s="1"/>
      <c r="M290" s="1"/>
      <c r="N290" s="1"/>
      <c r="O290" s="1"/>
      <c r="P290" s="1"/>
      <c r="X290" s="1"/>
      <c r="AB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B290" s="1"/>
      <c r="BC290" s="1"/>
      <c r="BD290" s="1"/>
      <c r="BE290" s="1"/>
      <c r="BF290" s="1"/>
      <c r="BG290" s="1"/>
      <c r="BH290" s="1"/>
    </row>
    <row r="291" spans="2:60" ht="15.75" customHeight="1">
      <c r="B291" s="1"/>
      <c r="C291" s="1"/>
      <c r="D291" s="1"/>
      <c r="E291" s="1"/>
      <c r="F291" s="1"/>
      <c r="L291" s="1"/>
      <c r="M291" s="1"/>
      <c r="N291" s="1"/>
      <c r="O291" s="1"/>
      <c r="P291" s="1"/>
      <c r="X291" s="1"/>
      <c r="AB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B291" s="1"/>
      <c r="BC291" s="1"/>
      <c r="BD291" s="1"/>
      <c r="BE291" s="1"/>
      <c r="BF291" s="1"/>
      <c r="BG291" s="1"/>
      <c r="BH291" s="1"/>
    </row>
    <row r="292" spans="2:60" ht="15.75" customHeight="1">
      <c r="B292" s="1"/>
      <c r="C292" s="1"/>
      <c r="D292" s="1"/>
      <c r="E292" s="1"/>
      <c r="F292" s="1"/>
      <c r="L292" s="1"/>
      <c r="M292" s="1"/>
      <c r="N292" s="1"/>
      <c r="O292" s="1"/>
      <c r="P292" s="1"/>
      <c r="X292" s="1"/>
      <c r="AB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B292" s="1"/>
      <c r="BC292" s="1"/>
      <c r="BD292" s="1"/>
      <c r="BE292" s="1"/>
      <c r="BF292" s="1"/>
      <c r="BG292" s="1"/>
      <c r="BH292" s="1"/>
    </row>
    <row r="293" spans="2:60" ht="15.75" customHeight="1">
      <c r="B293" s="1"/>
      <c r="C293" s="1"/>
      <c r="D293" s="1"/>
      <c r="E293" s="1"/>
      <c r="F293" s="1"/>
      <c r="L293" s="1"/>
      <c r="M293" s="1"/>
      <c r="N293" s="1"/>
      <c r="O293" s="1"/>
      <c r="P293" s="1"/>
      <c r="X293" s="1"/>
      <c r="AB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B293" s="1"/>
      <c r="BC293" s="1"/>
      <c r="BD293" s="1"/>
      <c r="BE293" s="1"/>
      <c r="BF293" s="1"/>
      <c r="BG293" s="1"/>
      <c r="BH293" s="1"/>
    </row>
    <row r="294" spans="2:60" ht="15.75" customHeight="1">
      <c r="B294" s="1"/>
      <c r="C294" s="1"/>
      <c r="D294" s="1"/>
      <c r="E294" s="1"/>
      <c r="F294" s="1"/>
      <c r="L294" s="1"/>
      <c r="M294" s="1"/>
      <c r="N294" s="1"/>
      <c r="O294" s="1"/>
      <c r="P294" s="1"/>
      <c r="X294" s="1"/>
      <c r="AB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B294" s="1"/>
      <c r="BC294" s="1"/>
      <c r="BD294" s="1"/>
      <c r="BE294" s="1"/>
      <c r="BF294" s="1"/>
      <c r="BG294" s="1"/>
      <c r="BH294" s="1"/>
    </row>
    <row r="295" spans="2:60" ht="15.75" customHeight="1">
      <c r="B295" s="1"/>
      <c r="C295" s="1"/>
      <c r="D295" s="1"/>
      <c r="E295" s="1"/>
      <c r="F295" s="1"/>
      <c r="L295" s="1"/>
      <c r="M295" s="1"/>
      <c r="N295" s="1"/>
      <c r="O295" s="1"/>
      <c r="P295" s="1"/>
      <c r="X295" s="1"/>
      <c r="AB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B295" s="1"/>
      <c r="BC295" s="1"/>
      <c r="BD295" s="1"/>
      <c r="BE295" s="1"/>
      <c r="BF295" s="1"/>
      <c r="BG295" s="1"/>
      <c r="BH295" s="1"/>
    </row>
    <row r="296" spans="2:60" ht="15.75" customHeight="1">
      <c r="B296" s="1"/>
      <c r="C296" s="1"/>
      <c r="D296" s="1"/>
      <c r="E296" s="1"/>
      <c r="F296" s="1"/>
      <c r="L296" s="1"/>
      <c r="M296" s="1"/>
      <c r="N296" s="1"/>
      <c r="O296" s="1"/>
      <c r="P296" s="1"/>
      <c r="X296" s="1"/>
      <c r="AB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B296" s="1"/>
      <c r="BC296" s="1"/>
      <c r="BD296" s="1"/>
      <c r="BE296" s="1"/>
      <c r="BF296" s="1"/>
      <c r="BG296" s="1"/>
      <c r="BH296" s="1"/>
    </row>
    <row r="297" spans="2:60" ht="15.75" customHeight="1">
      <c r="B297" s="1"/>
      <c r="C297" s="1"/>
      <c r="D297" s="1"/>
      <c r="E297" s="1"/>
      <c r="F297" s="1"/>
      <c r="L297" s="1"/>
      <c r="M297" s="1"/>
      <c r="N297" s="1"/>
      <c r="O297" s="1"/>
      <c r="P297" s="1"/>
      <c r="X297" s="1"/>
      <c r="AB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B297" s="1"/>
      <c r="BC297" s="1"/>
      <c r="BD297" s="1"/>
      <c r="BE297" s="1"/>
      <c r="BF297" s="1"/>
      <c r="BG297" s="1"/>
      <c r="BH297" s="1"/>
    </row>
    <row r="298" spans="2:60" ht="15.75" customHeight="1">
      <c r="B298" s="1"/>
      <c r="C298" s="1"/>
      <c r="D298" s="1"/>
      <c r="E298" s="1"/>
      <c r="F298" s="1"/>
      <c r="L298" s="1"/>
      <c r="M298" s="1"/>
      <c r="N298" s="1"/>
      <c r="O298" s="1"/>
      <c r="P298" s="1"/>
      <c r="X298" s="1"/>
      <c r="AB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B298" s="1"/>
      <c r="BC298" s="1"/>
      <c r="BD298" s="1"/>
      <c r="BE298" s="1"/>
      <c r="BF298" s="1"/>
      <c r="BG298" s="1"/>
      <c r="BH298" s="1"/>
    </row>
    <row r="299" spans="2:60" ht="15.75" customHeight="1">
      <c r="B299" s="1"/>
      <c r="C299" s="1"/>
      <c r="D299" s="1"/>
      <c r="E299" s="1"/>
      <c r="F299" s="1"/>
      <c r="L299" s="1"/>
      <c r="M299" s="1"/>
      <c r="N299" s="1"/>
      <c r="O299" s="1"/>
      <c r="P299" s="1"/>
      <c r="X299" s="1"/>
      <c r="AB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B299" s="1"/>
      <c r="BC299" s="1"/>
      <c r="BD299" s="1"/>
      <c r="BE299" s="1"/>
      <c r="BF299" s="1"/>
      <c r="BG299" s="1"/>
      <c r="BH299" s="1"/>
    </row>
    <row r="300" spans="2:60" ht="15.75" customHeight="1">
      <c r="B300" s="1"/>
      <c r="C300" s="1"/>
      <c r="D300" s="1"/>
      <c r="E300" s="1"/>
      <c r="F300" s="1"/>
      <c r="L300" s="1"/>
      <c r="M300" s="1"/>
      <c r="N300" s="1"/>
      <c r="O300" s="1"/>
      <c r="P300" s="1"/>
      <c r="X300" s="1"/>
      <c r="AB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B300" s="1"/>
      <c r="BC300" s="1"/>
      <c r="BD300" s="1"/>
      <c r="BE300" s="1"/>
      <c r="BF300" s="1"/>
      <c r="BG300" s="1"/>
      <c r="BH300" s="1"/>
    </row>
    <row r="301" spans="2:60" ht="15.75" customHeight="1">
      <c r="B301" s="1"/>
      <c r="C301" s="1"/>
      <c r="D301" s="1"/>
      <c r="E301" s="1"/>
      <c r="F301" s="1"/>
      <c r="L301" s="1"/>
      <c r="M301" s="1"/>
      <c r="N301" s="1"/>
      <c r="O301" s="1"/>
      <c r="P301" s="1"/>
      <c r="X301" s="1"/>
      <c r="AB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B301" s="1"/>
      <c r="BC301" s="1"/>
      <c r="BD301" s="1"/>
      <c r="BE301" s="1"/>
      <c r="BF301" s="1"/>
      <c r="BG301" s="1"/>
      <c r="BH301" s="1"/>
    </row>
    <row r="302" spans="2:60" ht="15.75" customHeight="1">
      <c r="B302" s="1"/>
      <c r="C302" s="1"/>
      <c r="D302" s="1"/>
      <c r="E302" s="1"/>
      <c r="F302" s="1"/>
      <c r="L302" s="1"/>
      <c r="M302" s="1"/>
      <c r="N302" s="1"/>
      <c r="O302" s="1"/>
      <c r="P302" s="1"/>
      <c r="X302" s="1"/>
      <c r="AB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B302" s="1"/>
      <c r="BC302" s="1"/>
      <c r="BD302" s="1"/>
      <c r="BE302" s="1"/>
      <c r="BF302" s="1"/>
      <c r="BG302" s="1"/>
      <c r="BH302" s="1"/>
    </row>
    <row r="303" spans="2:60" ht="15.75" customHeight="1">
      <c r="B303" s="1"/>
      <c r="C303" s="1"/>
      <c r="D303" s="1"/>
      <c r="E303" s="1"/>
      <c r="F303" s="1"/>
      <c r="L303" s="1"/>
      <c r="M303" s="1"/>
      <c r="N303" s="1"/>
      <c r="O303" s="1"/>
      <c r="P303" s="1"/>
      <c r="X303" s="1"/>
      <c r="AB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B303" s="1"/>
      <c r="BC303" s="1"/>
      <c r="BD303" s="1"/>
      <c r="BE303" s="1"/>
      <c r="BF303" s="1"/>
      <c r="BG303" s="1"/>
      <c r="BH303" s="1"/>
    </row>
    <row r="304" spans="2:60" ht="15.75" customHeight="1">
      <c r="B304" s="1"/>
      <c r="C304" s="1"/>
      <c r="D304" s="1"/>
      <c r="E304" s="1"/>
      <c r="F304" s="1"/>
      <c r="L304" s="1"/>
      <c r="M304" s="1"/>
      <c r="N304" s="1"/>
      <c r="O304" s="1"/>
      <c r="P304" s="1"/>
      <c r="X304" s="1"/>
      <c r="AB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B304" s="1"/>
      <c r="BC304" s="1"/>
      <c r="BD304" s="1"/>
      <c r="BE304" s="1"/>
      <c r="BF304" s="1"/>
      <c r="BG304" s="1"/>
      <c r="BH304" s="1"/>
    </row>
    <row r="305" spans="2:60" ht="15.75" customHeight="1">
      <c r="B305" s="1"/>
      <c r="C305" s="1"/>
      <c r="D305" s="1"/>
      <c r="E305" s="1"/>
      <c r="F305" s="1"/>
      <c r="L305" s="1"/>
      <c r="M305" s="1"/>
      <c r="N305" s="1"/>
      <c r="O305" s="1"/>
      <c r="P305" s="1"/>
      <c r="X305" s="1"/>
      <c r="AB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B305" s="1"/>
      <c r="BC305" s="1"/>
      <c r="BD305" s="1"/>
      <c r="BE305" s="1"/>
      <c r="BF305" s="1"/>
      <c r="BG305" s="1"/>
      <c r="BH305" s="1"/>
    </row>
    <row r="306" spans="2:60" ht="15.75" customHeight="1">
      <c r="B306" s="1"/>
      <c r="C306" s="1"/>
      <c r="D306" s="1"/>
      <c r="E306" s="1"/>
      <c r="F306" s="1"/>
      <c r="L306" s="1"/>
      <c r="M306" s="1"/>
      <c r="N306" s="1"/>
      <c r="O306" s="1"/>
      <c r="P306" s="1"/>
      <c r="X306" s="1"/>
      <c r="AB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B306" s="1"/>
      <c r="BC306" s="1"/>
      <c r="BD306" s="1"/>
      <c r="BE306" s="1"/>
      <c r="BF306" s="1"/>
      <c r="BG306" s="1"/>
      <c r="BH306" s="1"/>
    </row>
    <row r="307" spans="2:60" ht="15.75" customHeight="1">
      <c r="B307" s="1"/>
      <c r="C307" s="1"/>
      <c r="D307" s="1"/>
      <c r="E307" s="1"/>
      <c r="F307" s="1"/>
      <c r="L307" s="1"/>
      <c r="M307" s="1"/>
      <c r="N307" s="1"/>
      <c r="O307" s="1"/>
      <c r="P307" s="1"/>
      <c r="X307" s="1"/>
      <c r="AB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B307" s="1"/>
      <c r="BC307" s="1"/>
      <c r="BD307" s="1"/>
      <c r="BE307" s="1"/>
      <c r="BF307" s="1"/>
      <c r="BG307" s="1"/>
      <c r="BH307" s="1"/>
    </row>
    <row r="308" spans="2:60" ht="15.75" customHeight="1">
      <c r="B308" s="1"/>
      <c r="C308" s="1"/>
      <c r="D308" s="1"/>
      <c r="E308" s="1"/>
      <c r="F308" s="1"/>
      <c r="L308" s="1"/>
      <c r="M308" s="1"/>
      <c r="N308" s="1"/>
      <c r="O308" s="1"/>
      <c r="P308" s="1"/>
      <c r="X308" s="1"/>
      <c r="AB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B308" s="1"/>
      <c r="BC308" s="1"/>
      <c r="BD308" s="1"/>
      <c r="BE308" s="1"/>
      <c r="BF308" s="1"/>
      <c r="BG308" s="1"/>
      <c r="BH308" s="1"/>
    </row>
    <row r="309" spans="2:60" ht="15.75" customHeight="1">
      <c r="B309" s="1"/>
      <c r="C309" s="1"/>
      <c r="D309" s="1"/>
      <c r="E309" s="1"/>
      <c r="F309" s="1"/>
      <c r="L309" s="1"/>
      <c r="M309" s="1"/>
      <c r="N309" s="1"/>
      <c r="O309" s="1"/>
      <c r="P309" s="1"/>
      <c r="X309" s="1"/>
      <c r="AB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B309" s="1"/>
      <c r="BC309" s="1"/>
      <c r="BD309" s="1"/>
      <c r="BE309" s="1"/>
      <c r="BF309" s="1"/>
      <c r="BG309" s="1"/>
      <c r="BH309" s="1"/>
    </row>
    <row r="310" spans="2:60" ht="15.75" customHeight="1">
      <c r="B310" s="1"/>
      <c r="C310" s="1"/>
      <c r="D310" s="1"/>
      <c r="E310" s="1"/>
      <c r="F310" s="1"/>
      <c r="L310" s="1"/>
      <c r="M310" s="1"/>
      <c r="N310" s="1"/>
      <c r="O310" s="1"/>
      <c r="P310" s="1"/>
      <c r="X310" s="1"/>
      <c r="AB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B310" s="1"/>
      <c r="BC310" s="1"/>
      <c r="BD310" s="1"/>
      <c r="BE310" s="1"/>
      <c r="BF310" s="1"/>
      <c r="BG310" s="1"/>
      <c r="BH310" s="1"/>
    </row>
    <row r="311" spans="2:60" ht="15.75" customHeight="1">
      <c r="B311" s="1"/>
      <c r="C311" s="1"/>
      <c r="D311" s="1"/>
      <c r="E311" s="1"/>
      <c r="F311" s="1"/>
      <c r="L311" s="1"/>
      <c r="M311" s="1"/>
      <c r="N311" s="1"/>
      <c r="O311" s="1"/>
      <c r="P311" s="1"/>
      <c r="X311" s="1"/>
      <c r="AB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B311" s="1"/>
      <c r="BC311" s="1"/>
      <c r="BD311" s="1"/>
      <c r="BE311" s="1"/>
      <c r="BF311" s="1"/>
      <c r="BG311" s="1"/>
      <c r="BH311" s="1"/>
    </row>
    <row r="312" spans="2:60" ht="15.75" customHeight="1">
      <c r="B312" s="1"/>
      <c r="C312" s="1"/>
      <c r="D312" s="1"/>
      <c r="E312" s="1"/>
      <c r="F312" s="1"/>
      <c r="L312" s="1"/>
      <c r="M312" s="1"/>
      <c r="N312" s="1"/>
      <c r="O312" s="1"/>
      <c r="P312" s="1"/>
      <c r="X312" s="1"/>
      <c r="AB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B312" s="1"/>
      <c r="BC312" s="1"/>
      <c r="BD312" s="1"/>
      <c r="BE312" s="1"/>
      <c r="BF312" s="1"/>
      <c r="BG312" s="1"/>
      <c r="BH312" s="1"/>
    </row>
    <row r="313" spans="2:60" ht="15.75" customHeight="1">
      <c r="B313" s="1"/>
      <c r="C313" s="1"/>
      <c r="D313" s="1"/>
      <c r="E313" s="1"/>
      <c r="F313" s="1"/>
      <c r="L313" s="1"/>
      <c r="M313" s="1"/>
      <c r="N313" s="1"/>
      <c r="O313" s="1"/>
      <c r="P313" s="1"/>
      <c r="X313" s="1"/>
      <c r="AB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B313" s="1"/>
      <c r="BC313" s="1"/>
      <c r="BD313" s="1"/>
      <c r="BE313" s="1"/>
      <c r="BF313" s="1"/>
      <c r="BG313" s="1"/>
      <c r="BH313" s="1"/>
    </row>
    <row r="314" spans="2:60" ht="15.75" customHeight="1">
      <c r="B314" s="1"/>
      <c r="C314" s="1"/>
      <c r="D314" s="1"/>
      <c r="E314" s="1"/>
      <c r="F314" s="1"/>
      <c r="L314" s="1"/>
      <c r="M314" s="1"/>
      <c r="N314" s="1"/>
      <c r="O314" s="1"/>
      <c r="P314" s="1"/>
      <c r="X314" s="1"/>
      <c r="AB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B314" s="1"/>
      <c r="BC314" s="1"/>
      <c r="BD314" s="1"/>
      <c r="BE314" s="1"/>
      <c r="BF314" s="1"/>
      <c r="BG314" s="1"/>
      <c r="BH314" s="1"/>
    </row>
    <row r="315" spans="2:60" ht="15.75" customHeight="1">
      <c r="B315" s="1"/>
      <c r="C315" s="1"/>
      <c r="D315" s="1"/>
      <c r="E315" s="1"/>
      <c r="F315" s="1"/>
      <c r="L315" s="1"/>
      <c r="M315" s="1"/>
      <c r="N315" s="1"/>
      <c r="O315" s="1"/>
      <c r="P315" s="1"/>
      <c r="X315" s="1"/>
      <c r="AB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B315" s="1"/>
      <c r="BC315" s="1"/>
      <c r="BD315" s="1"/>
      <c r="BE315" s="1"/>
      <c r="BF315" s="1"/>
      <c r="BG315" s="1"/>
      <c r="BH315" s="1"/>
    </row>
    <row r="316" spans="2:60" ht="15.75" customHeight="1">
      <c r="B316" s="1"/>
      <c r="C316" s="1"/>
      <c r="D316" s="1"/>
      <c r="E316" s="1"/>
      <c r="F316" s="1"/>
      <c r="L316" s="1"/>
      <c r="M316" s="1"/>
      <c r="N316" s="1"/>
      <c r="O316" s="1"/>
      <c r="P316" s="1"/>
      <c r="X316" s="1"/>
      <c r="AB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B316" s="1"/>
      <c r="BC316" s="1"/>
      <c r="BD316" s="1"/>
      <c r="BE316" s="1"/>
      <c r="BF316" s="1"/>
      <c r="BG316" s="1"/>
      <c r="BH316" s="1"/>
    </row>
    <row r="317" spans="2:60" ht="15.75" customHeight="1">
      <c r="B317" s="1"/>
      <c r="C317" s="1"/>
      <c r="D317" s="1"/>
      <c r="E317" s="1"/>
      <c r="F317" s="1"/>
      <c r="L317" s="1"/>
      <c r="M317" s="1"/>
      <c r="N317" s="1"/>
      <c r="O317" s="1"/>
      <c r="P317" s="1"/>
      <c r="X317" s="1"/>
      <c r="AB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B317" s="1"/>
      <c r="BC317" s="1"/>
      <c r="BD317" s="1"/>
      <c r="BE317" s="1"/>
      <c r="BF317" s="1"/>
      <c r="BG317" s="1"/>
      <c r="BH317" s="1"/>
    </row>
    <row r="318" spans="2:60" ht="15.75" customHeight="1">
      <c r="B318" s="1"/>
      <c r="C318" s="1"/>
      <c r="D318" s="1"/>
      <c r="E318" s="1"/>
      <c r="F318" s="1"/>
      <c r="L318" s="1"/>
      <c r="M318" s="1"/>
      <c r="N318" s="1"/>
      <c r="O318" s="1"/>
      <c r="P318" s="1"/>
      <c r="X318" s="1"/>
      <c r="AB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B318" s="1"/>
      <c r="BC318" s="1"/>
      <c r="BD318" s="1"/>
      <c r="BE318" s="1"/>
      <c r="BF318" s="1"/>
      <c r="BG318" s="1"/>
      <c r="BH318" s="1"/>
    </row>
    <row r="319" spans="2:60" ht="15.75" customHeight="1">
      <c r="B319" s="1"/>
      <c r="C319" s="1"/>
      <c r="D319" s="1"/>
      <c r="E319" s="1"/>
      <c r="F319" s="1"/>
      <c r="L319" s="1"/>
      <c r="M319" s="1"/>
      <c r="N319" s="1"/>
      <c r="O319" s="1"/>
      <c r="P319" s="1"/>
      <c r="X319" s="1"/>
      <c r="AB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B319" s="1"/>
      <c r="BC319" s="1"/>
      <c r="BD319" s="1"/>
      <c r="BE319" s="1"/>
      <c r="BF319" s="1"/>
      <c r="BG319" s="1"/>
      <c r="BH319" s="1"/>
    </row>
    <row r="320" spans="2:60" ht="15.75" customHeight="1">
      <c r="B320" s="1"/>
      <c r="C320" s="1"/>
      <c r="D320" s="1"/>
      <c r="E320" s="1"/>
      <c r="F320" s="1"/>
      <c r="L320" s="1"/>
      <c r="M320" s="1"/>
      <c r="N320" s="1"/>
      <c r="O320" s="1"/>
      <c r="P320" s="1"/>
      <c r="X320" s="1"/>
      <c r="AB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B320" s="1"/>
      <c r="BC320" s="1"/>
      <c r="BD320" s="1"/>
      <c r="BE320" s="1"/>
      <c r="BF320" s="1"/>
      <c r="BG320" s="1"/>
      <c r="BH320" s="1"/>
    </row>
    <row r="321" spans="2:60" ht="15.75" customHeight="1">
      <c r="B321" s="1"/>
      <c r="C321" s="1"/>
      <c r="D321" s="1"/>
      <c r="E321" s="1"/>
      <c r="F321" s="1"/>
      <c r="L321" s="1"/>
      <c r="M321" s="1"/>
      <c r="N321" s="1"/>
      <c r="O321" s="1"/>
      <c r="P321" s="1"/>
      <c r="X321" s="1"/>
      <c r="AB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B321" s="1"/>
      <c r="BC321" s="1"/>
      <c r="BD321" s="1"/>
      <c r="BE321" s="1"/>
      <c r="BF321" s="1"/>
      <c r="BG321" s="1"/>
      <c r="BH321" s="1"/>
    </row>
    <row r="322" spans="2:60" ht="15.75" customHeight="1">
      <c r="B322" s="1"/>
      <c r="C322" s="1"/>
      <c r="D322" s="1"/>
      <c r="E322" s="1"/>
      <c r="F322" s="1"/>
      <c r="L322" s="1"/>
      <c r="M322" s="1"/>
      <c r="N322" s="1"/>
      <c r="O322" s="1"/>
      <c r="P322" s="1"/>
      <c r="X322" s="1"/>
      <c r="AB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B322" s="1"/>
      <c r="BC322" s="1"/>
      <c r="BD322" s="1"/>
      <c r="BE322" s="1"/>
      <c r="BF322" s="1"/>
      <c r="BG322" s="1"/>
      <c r="BH322" s="1"/>
    </row>
    <row r="323" spans="2:60" ht="15.75" customHeight="1">
      <c r="B323" s="1"/>
      <c r="C323" s="1"/>
      <c r="D323" s="1"/>
      <c r="E323" s="1"/>
      <c r="F323" s="1"/>
      <c r="L323" s="1"/>
      <c r="M323" s="1"/>
      <c r="N323" s="1"/>
      <c r="O323" s="1"/>
      <c r="P323" s="1"/>
      <c r="X323" s="1"/>
      <c r="AB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B323" s="1"/>
      <c r="BC323" s="1"/>
      <c r="BD323" s="1"/>
      <c r="BE323" s="1"/>
      <c r="BF323" s="1"/>
      <c r="BG323" s="1"/>
      <c r="BH323" s="1"/>
    </row>
    <row r="324" spans="2:60" ht="15.75" customHeight="1">
      <c r="B324" s="1"/>
      <c r="C324" s="1"/>
      <c r="D324" s="1"/>
      <c r="E324" s="1"/>
      <c r="F324" s="1"/>
      <c r="L324" s="1"/>
      <c r="M324" s="1"/>
      <c r="N324" s="1"/>
      <c r="O324" s="1"/>
      <c r="P324" s="1"/>
      <c r="X324" s="1"/>
      <c r="AB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B324" s="1"/>
      <c r="BC324" s="1"/>
      <c r="BD324" s="1"/>
      <c r="BE324" s="1"/>
      <c r="BF324" s="1"/>
      <c r="BG324" s="1"/>
      <c r="BH324" s="1"/>
    </row>
    <row r="325" spans="2:60" ht="15.75" customHeight="1">
      <c r="B325" s="1"/>
      <c r="C325" s="1"/>
      <c r="D325" s="1"/>
      <c r="E325" s="1"/>
      <c r="F325" s="1"/>
      <c r="L325" s="1"/>
      <c r="M325" s="1"/>
      <c r="N325" s="1"/>
      <c r="O325" s="1"/>
      <c r="P325" s="1"/>
      <c r="X325" s="1"/>
      <c r="AB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B325" s="1"/>
      <c r="BC325" s="1"/>
      <c r="BD325" s="1"/>
      <c r="BE325" s="1"/>
      <c r="BF325" s="1"/>
      <c r="BG325" s="1"/>
      <c r="BH325" s="1"/>
    </row>
    <row r="326" spans="2:60" ht="15.75" customHeight="1">
      <c r="B326" s="1"/>
      <c r="C326" s="1"/>
      <c r="D326" s="1"/>
      <c r="E326" s="1"/>
      <c r="F326" s="1"/>
      <c r="L326" s="1"/>
      <c r="M326" s="1"/>
      <c r="N326" s="1"/>
      <c r="O326" s="1"/>
      <c r="P326" s="1"/>
      <c r="X326" s="1"/>
      <c r="AB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B326" s="1"/>
      <c r="BC326" s="1"/>
      <c r="BD326" s="1"/>
      <c r="BE326" s="1"/>
      <c r="BF326" s="1"/>
      <c r="BG326" s="1"/>
      <c r="BH326" s="1"/>
    </row>
    <row r="327" spans="2:60" ht="15.75" customHeight="1">
      <c r="B327" s="1"/>
      <c r="C327" s="1"/>
      <c r="D327" s="1"/>
      <c r="E327" s="1"/>
      <c r="F327" s="1"/>
      <c r="L327" s="1"/>
      <c r="M327" s="1"/>
      <c r="N327" s="1"/>
      <c r="O327" s="1"/>
      <c r="P327" s="1"/>
      <c r="X327" s="1"/>
      <c r="AB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B327" s="1"/>
      <c r="BC327" s="1"/>
      <c r="BD327" s="1"/>
      <c r="BE327" s="1"/>
      <c r="BF327" s="1"/>
      <c r="BG327" s="1"/>
      <c r="BH327" s="1"/>
    </row>
    <row r="328" spans="2:60" ht="15.75" customHeight="1">
      <c r="B328" s="1"/>
      <c r="C328" s="1"/>
      <c r="D328" s="1"/>
      <c r="E328" s="1"/>
      <c r="F328" s="1"/>
      <c r="L328" s="1"/>
      <c r="M328" s="1"/>
      <c r="N328" s="1"/>
      <c r="O328" s="1"/>
      <c r="P328" s="1"/>
      <c r="X328" s="1"/>
      <c r="AB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B328" s="1"/>
      <c r="BC328" s="1"/>
      <c r="BD328" s="1"/>
      <c r="BE328" s="1"/>
      <c r="BF328" s="1"/>
      <c r="BG328" s="1"/>
      <c r="BH328" s="1"/>
    </row>
    <row r="329" spans="2:60" ht="15.75" customHeight="1">
      <c r="B329" s="1"/>
      <c r="C329" s="1"/>
      <c r="D329" s="1"/>
      <c r="E329" s="1"/>
      <c r="F329" s="1"/>
      <c r="L329" s="1"/>
      <c r="M329" s="1"/>
      <c r="N329" s="1"/>
      <c r="O329" s="1"/>
      <c r="P329" s="1"/>
      <c r="X329" s="1"/>
      <c r="AB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B329" s="1"/>
      <c r="BC329" s="1"/>
      <c r="BD329" s="1"/>
      <c r="BE329" s="1"/>
      <c r="BF329" s="1"/>
      <c r="BG329" s="1"/>
      <c r="BH329" s="1"/>
    </row>
    <row r="330" spans="2:60" ht="15.75" customHeight="1">
      <c r="B330" s="1"/>
      <c r="C330" s="1"/>
      <c r="D330" s="1"/>
      <c r="E330" s="1"/>
      <c r="F330" s="1"/>
      <c r="L330" s="1"/>
      <c r="M330" s="1"/>
      <c r="N330" s="1"/>
      <c r="O330" s="1"/>
      <c r="P330" s="1"/>
      <c r="X330" s="1"/>
      <c r="AB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B330" s="1"/>
      <c r="BC330" s="1"/>
      <c r="BD330" s="1"/>
      <c r="BE330" s="1"/>
      <c r="BF330" s="1"/>
      <c r="BG330" s="1"/>
      <c r="BH330" s="1"/>
    </row>
    <row r="331" spans="2:60" ht="15.75" customHeight="1">
      <c r="B331" s="1"/>
      <c r="C331" s="1"/>
      <c r="D331" s="1"/>
      <c r="E331" s="1"/>
      <c r="F331" s="1"/>
      <c r="L331" s="1"/>
      <c r="M331" s="1"/>
      <c r="N331" s="1"/>
      <c r="O331" s="1"/>
      <c r="P331" s="1"/>
      <c r="X331" s="1"/>
      <c r="AB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B331" s="1"/>
      <c r="BC331" s="1"/>
      <c r="BD331" s="1"/>
      <c r="BE331" s="1"/>
      <c r="BF331" s="1"/>
      <c r="BG331" s="1"/>
      <c r="BH331" s="1"/>
    </row>
    <row r="332" spans="2:60" ht="15.75" customHeight="1">
      <c r="B332" s="1"/>
      <c r="C332" s="1"/>
      <c r="D332" s="1"/>
      <c r="E332" s="1"/>
      <c r="F332" s="1"/>
      <c r="L332" s="1"/>
      <c r="M332" s="1"/>
      <c r="N332" s="1"/>
      <c r="O332" s="1"/>
      <c r="P332" s="1"/>
      <c r="X332" s="1"/>
      <c r="AB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B332" s="1"/>
      <c r="BC332" s="1"/>
      <c r="BD332" s="1"/>
      <c r="BE332" s="1"/>
      <c r="BF332" s="1"/>
      <c r="BG332" s="1"/>
      <c r="BH332" s="1"/>
    </row>
    <row r="333" spans="2:60" ht="15.75" customHeight="1">
      <c r="B333" s="1"/>
      <c r="C333" s="1"/>
      <c r="D333" s="1"/>
      <c r="E333" s="1"/>
      <c r="F333" s="1"/>
      <c r="L333" s="1"/>
      <c r="M333" s="1"/>
      <c r="N333" s="1"/>
      <c r="O333" s="1"/>
      <c r="P333" s="1"/>
      <c r="X333" s="1"/>
      <c r="AB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B333" s="1"/>
      <c r="BC333" s="1"/>
      <c r="BD333" s="1"/>
      <c r="BE333" s="1"/>
      <c r="BF333" s="1"/>
      <c r="BG333" s="1"/>
      <c r="BH333" s="1"/>
    </row>
    <row r="334" spans="2:60" ht="15.75" customHeight="1">
      <c r="B334" s="1"/>
      <c r="C334" s="1"/>
      <c r="D334" s="1"/>
      <c r="E334" s="1"/>
      <c r="F334" s="1"/>
      <c r="L334" s="1"/>
      <c r="M334" s="1"/>
      <c r="N334" s="1"/>
      <c r="O334" s="1"/>
      <c r="P334" s="1"/>
      <c r="X334" s="1"/>
      <c r="AB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B334" s="1"/>
      <c r="BC334" s="1"/>
      <c r="BD334" s="1"/>
      <c r="BE334" s="1"/>
      <c r="BF334" s="1"/>
      <c r="BG334" s="1"/>
      <c r="BH334" s="1"/>
    </row>
    <row r="335" spans="2:60" ht="15.75" customHeight="1">
      <c r="B335" s="1"/>
      <c r="C335" s="1"/>
      <c r="D335" s="1"/>
      <c r="E335" s="1"/>
      <c r="F335" s="1"/>
      <c r="L335" s="1"/>
      <c r="M335" s="1"/>
      <c r="N335" s="1"/>
      <c r="O335" s="1"/>
      <c r="P335" s="1"/>
      <c r="X335" s="1"/>
      <c r="AB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B335" s="1"/>
      <c r="BC335" s="1"/>
      <c r="BD335" s="1"/>
      <c r="BE335" s="1"/>
      <c r="BF335" s="1"/>
      <c r="BG335" s="1"/>
      <c r="BH335" s="1"/>
    </row>
    <row r="336" spans="2:60" ht="15.75" customHeight="1">
      <c r="B336" s="1"/>
      <c r="C336" s="1"/>
      <c r="D336" s="1"/>
      <c r="E336" s="1"/>
      <c r="F336" s="1"/>
      <c r="L336" s="1"/>
      <c r="M336" s="1"/>
      <c r="N336" s="1"/>
      <c r="O336" s="1"/>
      <c r="P336" s="1"/>
      <c r="X336" s="1"/>
      <c r="AB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B336" s="1"/>
      <c r="BC336" s="1"/>
      <c r="BD336" s="1"/>
      <c r="BE336" s="1"/>
      <c r="BF336" s="1"/>
      <c r="BG336" s="1"/>
      <c r="BH336" s="1"/>
    </row>
    <row r="337" spans="2:60" ht="15.75" customHeight="1">
      <c r="B337" s="1"/>
      <c r="C337" s="1"/>
      <c r="D337" s="1"/>
      <c r="E337" s="1"/>
      <c r="F337" s="1"/>
      <c r="L337" s="1"/>
      <c r="M337" s="1"/>
      <c r="N337" s="1"/>
      <c r="O337" s="1"/>
      <c r="P337" s="1"/>
      <c r="X337" s="1"/>
      <c r="AB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B337" s="1"/>
      <c r="BC337" s="1"/>
      <c r="BD337" s="1"/>
      <c r="BE337" s="1"/>
      <c r="BF337" s="1"/>
      <c r="BG337" s="1"/>
      <c r="BH337" s="1"/>
    </row>
    <row r="338" spans="2:60" ht="15.75" customHeight="1">
      <c r="B338" s="1"/>
      <c r="C338" s="1"/>
      <c r="D338" s="1"/>
      <c r="E338" s="1"/>
      <c r="F338" s="1"/>
      <c r="L338" s="1"/>
      <c r="M338" s="1"/>
      <c r="N338" s="1"/>
      <c r="O338" s="1"/>
      <c r="P338" s="1"/>
      <c r="X338" s="1"/>
      <c r="AB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B338" s="1"/>
      <c r="BC338" s="1"/>
      <c r="BD338" s="1"/>
      <c r="BE338" s="1"/>
      <c r="BF338" s="1"/>
      <c r="BG338" s="1"/>
      <c r="BH338" s="1"/>
    </row>
    <row r="339" spans="2:60" ht="15.75" customHeight="1">
      <c r="B339" s="1"/>
      <c r="C339" s="1"/>
      <c r="D339" s="1"/>
      <c r="E339" s="1"/>
      <c r="F339" s="1"/>
      <c r="L339" s="1"/>
      <c r="M339" s="1"/>
      <c r="N339" s="1"/>
      <c r="O339" s="1"/>
      <c r="P339" s="1"/>
      <c r="X339" s="1"/>
      <c r="AB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B339" s="1"/>
      <c r="BC339" s="1"/>
      <c r="BD339" s="1"/>
      <c r="BE339" s="1"/>
      <c r="BF339" s="1"/>
      <c r="BG339" s="1"/>
      <c r="BH339" s="1"/>
    </row>
    <row r="340" spans="2:60" ht="15.75" customHeight="1">
      <c r="B340" s="1"/>
      <c r="C340" s="1"/>
      <c r="D340" s="1"/>
      <c r="E340" s="1"/>
      <c r="F340" s="1"/>
      <c r="L340" s="1"/>
      <c r="M340" s="1"/>
      <c r="N340" s="1"/>
      <c r="O340" s="1"/>
      <c r="P340" s="1"/>
      <c r="X340" s="1"/>
      <c r="AB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B340" s="1"/>
      <c r="BC340" s="1"/>
      <c r="BD340" s="1"/>
      <c r="BE340" s="1"/>
      <c r="BF340" s="1"/>
      <c r="BG340" s="1"/>
      <c r="BH340" s="1"/>
    </row>
    <row r="341" spans="2:60" ht="15.75" customHeight="1">
      <c r="B341" s="1"/>
      <c r="C341" s="1"/>
      <c r="D341" s="1"/>
      <c r="E341" s="1"/>
      <c r="F341" s="1"/>
      <c r="L341" s="1"/>
      <c r="M341" s="1"/>
      <c r="N341" s="1"/>
      <c r="O341" s="1"/>
      <c r="P341" s="1"/>
      <c r="X341" s="1"/>
      <c r="AB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B341" s="1"/>
      <c r="BC341" s="1"/>
      <c r="BD341" s="1"/>
      <c r="BE341" s="1"/>
      <c r="BF341" s="1"/>
      <c r="BG341" s="1"/>
      <c r="BH341" s="1"/>
    </row>
    <row r="342" spans="2:60" ht="15.75" customHeight="1">
      <c r="B342" s="1"/>
      <c r="C342" s="1"/>
      <c r="D342" s="1"/>
      <c r="E342" s="1"/>
      <c r="F342" s="1"/>
      <c r="L342" s="1"/>
      <c r="M342" s="1"/>
      <c r="N342" s="1"/>
      <c r="O342" s="1"/>
      <c r="P342" s="1"/>
      <c r="X342" s="1"/>
      <c r="AB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B342" s="1"/>
      <c r="BC342" s="1"/>
      <c r="BD342" s="1"/>
      <c r="BE342" s="1"/>
      <c r="BF342" s="1"/>
      <c r="BG342" s="1"/>
      <c r="BH342" s="1"/>
    </row>
    <row r="343" spans="2:60" ht="15.75" customHeight="1">
      <c r="B343" s="1"/>
      <c r="C343" s="1"/>
      <c r="D343" s="1"/>
      <c r="E343" s="1"/>
      <c r="F343" s="1"/>
      <c r="L343" s="1"/>
      <c r="M343" s="1"/>
      <c r="N343" s="1"/>
      <c r="O343" s="1"/>
      <c r="P343" s="1"/>
      <c r="X343" s="1"/>
      <c r="AB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B343" s="1"/>
      <c r="BC343" s="1"/>
      <c r="BD343" s="1"/>
      <c r="BE343" s="1"/>
      <c r="BF343" s="1"/>
      <c r="BG343" s="1"/>
      <c r="BH343" s="1"/>
    </row>
    <row r="344" spans="2:60" ht="15.75" customHeight="1">
      <c r="B344" s="1"/>
      <c r="C344" s="1"/>
      <c r="D344" s="1"/>
      <c r="E344" s="1"/>
      <c r="F344" s="1"/>
      <c r="L344" s="1"/>
      <c r="M344" s="1"/>
      <c r="N344" s="1"/>
      <c r="O344" s="1"/>
      <c r="P344" s="1"/>
      <c r="X344" s="1"/>
      <c r="AB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B344" s="1"/>
      <c r="BC344" s="1"/>
      <c r="BD344" s="1"/>
      <c r="BE344" s="1"/>
      <c r="BF344" s="1"/>
      <c r="BG344" s="1"/>
      <c r="BH344" s="1"/>
    </row>
    <row r="345" spans="2:60" ht="15.75" customHeight="1">
      <c r="B345" s="1"/>
      <c r="C345" s="1"/>
      <c r="D345" s="1"/>
      <c r="E345" s="1"/>
      <c r="F345" s="1"/>
      <c r="L345" s="1"/>
      <c r="M345" s="1"/>
      <c r="N345" s="1"/>
      <c r="O345" s="1"/>
      <c r="P345" s="1"/>
      <c r="X345" s="1"/>
      <c r="AB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B345" s="1"/>
      <c r="BC345" s="1"/>
      <c r="BD345" s="1"/>
      <c r="BE345" s="1"/>
      <c r="BF345" s="1"/>
      <c r="BG345" s="1"/>
      <c r="BH345" s="1"/>
    </row>
    <row r="346" spans="2:60" ht="15.75" customHeight="1">
      <c r="B346" s="1"/>
      <c r="C346" s="1"/>
      <c r="D346" s="1"/>
      <c r="E346" s="1"/>
      <c r="F346" s="1"/>
      <c r="L346" s="1"/>
      <c r="M346" s="1"/>
      <c r="N346" s="1"/>
      <c r="O346" s="1"/>
      <c r="P346" s="1"/>
      <c r="X346" s="1"/>
      <c r="AB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B346" s="1"/>
      <c r="BC346" s="1"/>
      <c r="BD346" s="1"/>
      <c r="BE346" s="1"/>
      <c r="BF346" s="1"/>
      <c r="BG346" s="1"/>
      <c r="BH346" s="1"/>
    </row>
    <row r="347" spans="2:60" ht="15.75" customHeight="1">
      <c r="B347" s="1"/>
      <c r="C347" s="1"/>
      <c r="D347" s="1"/>
      <c r="E347" s="1"/>
      <c r="F347" s="1"/>
      <c r="L347" s="1"/>
      <c r="M347" s="1"/>
      <c r="N347" s="1"/>
      <c r="O347" s="1"/>
      <c r="P347" s="1"/>
      <c r="X347" s="1"/>
      <c r="AB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B347" s="1"/>
      <c r="BC347" s="1"/>
      <c r="BD347" s="1"/>
      <c r="BE347" s="1"/>
      <c r="BF347" s="1"/>
      <c r="BG347" s="1"/>
      <c r="BH347" s="1"/>
    </row>
    <row r="348" spans="2:60" ht="15.75" customHeight="1">
      <c r="B348" s="1"/>
      <c r="C348" s="1"/>
      <c r="D348" s="1"/>
      <c r="E348" s="1"/>
      <c r="F348" s="1"/>
      <c r="L348" s="1"/>
      <c r="M348" s="1"/>
      <c r="N348" s="1"/>
      <c r="O348" s="1"/>
      <c r="P348" s="1"/>
      <c r="X348" s="1"/>
      <c r="AB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B348" s="1"/>
      <c r="BC348" s="1"/>
      <c r="BD348" s="1"/>
      <c r="BE348" s="1"/>
      <c r="BF348" s="1"/>
      <c r="BG348" s="1"/>
      <c r="BH348" s="1"/>
    </row>
    <row r="349" spans="2:60" ht="15.75" customHeight="1">
      <c r="B349" s="1"/>
      <c r="C349" s="1"/>
      <c r="D349" s="1"/>
      <c r="E349" s="1"/>
      <c r="F349" s="1"/>
      <c r="L349" s="1"/>
      <c r="M349" s="1"/>
      <c r="N349" s="1"/>
      <c r="O349" s="1"/>
      <c r="P349" s="1"/>
      <c r="X349" s="1"/>
      <c r="AB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B349" s="1"/>
      <c r="BC349" s="1"/>
      <c r="BD349" s="1"/>
      <c r="BE349" s="1"/>
      <c r="BF349" s="1"/>
      <c r="BG349" s="1"/>
      <c r="BH349" s="1"/>
    </row>
    <row r="350" spans="2:60" ht="15.75" customHeight="1">
      <c r="B350" s="1"/>
      <c r="C350" s="1"/>
      <c r="D350" s="1"/>
      <c r="E350" s="1"/>
      <c r="F350" s="1"/>
      <c r="L350" s="1"/>
      <c r="M350" s="1"/>
      <c r="N350" s="1"/>
      <c r="O350" s="1"/>
      <c r="P350" s="1"/>
      <c r="X350" s="1"/>
      <c r="AB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B350" s="1"/>
      <c r="BC350" s="1"/>
      <c r="BD350" s="1"/>
      <c r="BE350" s="1"/>
      <c r="BF350" s="1"/>
      <c r="BG350" s="1"/>
      <c r="BH350" s="1"/>
    </row>
    <row r="351" spans="2:60" ht="15.75" customHeight="1">
      <c r="B351" s="1"/>
      <c r="C351" s="1"/>
      <c r="D351" s="1"/>
      <c r="E351" s="1"/>
      <c r="F351" s="1"/>
      <c r="L351" s="1"/>
      <c r="M351" s="1"/>
      <c r="N351" s="1"/>
      <c r="O351" s="1"/>
      <c r="P351" s="1"/>
      <c r="X351" s="1"/>
      <c r="AB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B351" s="1"/>
      <c r="BC351" s="1"/>
      <c r="BD351" s="1"/>
      <c r="BE351" s="1"/>
      <c r="BF351" s="1"/>
      <c r="BG351" s="1"/>
      <c r="BH351" s="1"/>
    </row>
    <row r="352" spans="2:60" ht="15.75" customHeight="1">
      <c r="B352" s="1"/>
      <c r="C352" s="1"/>
      <c r="D352" s="1"/>
      <c r="E352" s="1"/>
      <c r="F352" s="1"/>
      <c r="L352" s="1"/>
      <c r="M352" s="1"/>
      <c r="N352" s="1"/>
      <c r="O352" s="1"/>
      <c r="P352" s="1"/>
      <c r="X352" s="1"/>
      <c r="AB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B352" s="1"/>
      <c r="BC352" s="1"/>
      <c r="BD352" s="1"/>
      <c r="BE352" s="1"/>
      <c r="BF352" s="1"/>
      <c r="BG352" s="1"/>
      <c r="BH352" s="1"/>
    </row>
    <row r="353" spans="2:60" ht="15.75" customHeight="1">
      <c r="B353" s="1"/>
      <c r="C353" s="1"/>
      <c r="D353" s="1"/>
      <c r="E353" s="1"/>
      <c r="F353" s="1"/>
      <c r="L353" s="1"/>
      <c r="M353" s="1"/>
      <c r="N353" s="1"/>
      <c r="O353" s="1"/>
      <c r="P353" s="1"/>
      <c r="X353" s="1"/>
      <c r="AB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B353" s="1"/>
      <c r="BC353" s="1"/>
      <c r="BD353" s="1"/>
      <c r="BE353" s="1"/>
      <c r="BF353" s="1"/>
      <c r="BG353" s="1"/>
      <c r="BH353" s="1"/>
    </row>
    <row r="354" spans="2:60" ht="15.75" customHeight="1">
      <c r="B354" s="1"/>
      <c r="C354" s="1"/>
      <c r="D354" s="1"/>
      <c r="E354" s="1"/>
      <c r="F354" s="1"/>
      <c r="L354" s="1"/>
      <c r="M354" s="1"/>
      <c r="N354" s="1"/>
      <c r="O354" s="1"/>
      <c r="P354" s="1"/>
      <c r="X354" s="1"/>
      <c r="AB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B354" s="1"/>
      <c r="BC354" s="1"/>
      <c r="BD354" s="1"/>
      <c r="BE354" s="1"/>
      <c r="BF354" s="1"/>
      <c r="BG354" s="1"/>
      <c r="BH354" s="1"/>
    </row>
    <row r="355" spans="2:60" ht="15.75" customHeight="1">
      <c r="B355" s="1"/>
      <c r="C355" s="1"/>
      <c r="D355" s="1"/>
      <c r="E355" s="1"/>
      <c r="F355" s="1"/>
      <c r="L355" s="1"/>
      <c r="M355" s="1"/>
      <c r="N355" s="1"/>
      <c r="O355" s="1"/>
      <c r="P355" s="1"/>
      <c r="X355" s="1"/>
      <c r="AB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B355" s="1"/>
      <c r="BC355" s="1"/>
      <c r="BD355" s="1"/>
      <c r="BE355" s="1"/>
      <c r="BF355" s="1"/>
      <c r="BG355" s="1"/>
      <c r="BH355" s="1"/>
    </row>
    <row r="356" spans="2:60" ht="15.75" customHeight="1">
      <c r="B356" s="1"/>
      <c r="C356" s="1"/>
      <c r="D356" s="1"/>
      <c r="E356" s="1"/>
      <c r="F356" s="1"/>
      <c r="L356" s="1"/>
      <c r="M356" s="1"/>
      <c r="N356" s="1"/>
      <c r="O356" s="1"/>
      <c r="P356" s="1"/>
      <c r="X356" s="1"/>
      <c r="AB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B356" s="1"/>
      <c r="BC356" s="1"/>
      <c r="BD356" s="1"/>
      <c r="BE356" s="1"/>
      <c r="BF356" s="1"/>
      <c r="BG356" s="1"/>
      <c r="BH356" s="1"/>
    </row>
    <row r="357" spans="2:60" ht="15.75" customHeight="1">
      <c r="B357" s="1"/>
      <c r="C357" s="1"/>
      <c r="D357" s="1"/>
      <c r="E357" s="1"/>
      <c r="F357" s="1"/>
      <c r="L357" s="1"/>
      <c r="M357" s="1"/>
      <c r="N357" s="1"/>
      <c r="O357" s="1"/>
      <c r="P357" s="1"/>
      <c r="X357" s="1"/>
      <c r="AB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B357" s="1"/>
      <c r="BC357" s="1"/>
      <c r="BD357" s="1"/>
      <c r="BE357" s="1"/>
      <c r="BF357" s="1"/>
      <c r="BG357" s="1"/>
      <c r="BH357" s="1"/>
    </row>
    <row r="358" spans="2:60" ht="15.75" customHeight="1">
      <c r="B358" s="1"/>
      <c r="C358" s="1"/>
      <c r="D358" s="1"/>
      <c r="E358" s="1"/>
      <c r="F358" s="1"/>
      <c r="L358" s="1"/>
      <c r="M358" s="1"/>
      <c r="N358" s="1"/>
      <c r="O358" s="1"/>
      <c r="P358" s="1"/>
      <c r="X358" s="1"/>
      <c r="AB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B358" s="1"/>
      <c r="BC358" s="1"/>
      <c r="BD358" s="1"/>
      <c r="BE358" s="1"/>
      <c r="BF358" s="1"/>
      <c r="BG358" s="1"/>
      <c r="BH358" s="1"/>
    </row>
    <row r="359" spans="2:60" ht="15.75" customHeight="1">
      <c r="B359" s="1"/>
      <c r="C359" s="1"/>
      <c r="D359" s="1"/>
      <c r="E359" s="1"/>
      <c r="F359" s="1"/>
      <c r="L359" s="1"/>
      <c r="M359" s="1"/>
      <c r="N359" s="1"/>
      <c r="O359" s="1"/>
      <c r="P359" s="1"/>
      <c r="X359" s="1"/>
      <c r="AB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B359" s="1"/>
      <c r="BC359" s="1"/>
      <c r="BD359" s="1"/>
      <c r="BE359" s="1"/>
      <c r="BF359" s="1"/>
      <c r="BG359" s="1"/>
      <c r="BH359" s="1"/>
    </row>
    <row r="360" spans="2:60" ht="15.75" customHeight="1">
      <c r="B360" s="1"/>
      <c r="C360" s="1"/>
      <c r="D360" s="1"/>
      <c r="E360" s="1"/>
      <c r="F360" s="1"/>
      <c r="L360" s="1"/>
      <c r="M360" s="1"/>
      <c r="N360" s="1"/>
      <c r="O360" s="1"/>
      <c r="P360" s="1"/>
      <c r="X360" s="1"/>
      <c r="AB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B360" s="1"/>
      <c r="BC360" s="1"/>
      <c r="BD360" s="1"/>
      <c r="BE360" s="1"/>
      <c r="BF360" s="1"/>
      <c r="BG360" s="1"/>
      <c r="BH360" s="1"/>
    </row>
    <row r="361" spans="2:60" ht="15.75" customHeight="1">
      <c r="B361" s="1"/>
      <c r="C361" s="1"/>
      <c r="D361" s="1"/>
      <c r="E361" s="1"/>
      <c r="F361" s="1"/>
      <c r="L361" s="1"/>
      <c r="M361" s="1"/>
      <c r="N361" s="1"/>
      <c r="O361" s="1"/>
      <c r="P361" s="1"/>
      <c r="X361" s="1"/>
      <c r="AB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B361" s="1"/>
      <c r="BC361" s="1"/>
      <c r="BD361" s="1"/>
      <c r="BE361" s="1"/>
      <c r="BF361" s="1"/>
      <c r="BG361" s="1"/>
      <c r="BH361" s="1"/>
    </row>
    <row r="362" spans="2:60" ht="15.75" customHeight="1">
      <c r="B362" s="1"/>
      <c r="C362" s="1"/>
      <c r="D362" s="1"/>
      <c r="E362" s="1"/>
      <c r="F362" s="1"/>
      <c r="L362" s="1"/>
      <c r="M362" s="1"/>
      <c r="N362" s="1"/>
      <c r="O362" s="1"/>
      <c r="P362" s="1"/>
      <c r="X362" s="1"/>
      <c r="AB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B362" s="1"/>
      <c r="BC362" s="1"/>
      <c r="BD362" s="1"/>
      <c r="BE362" s="1"/>
      <c r="BF362" s="1"/>
      <c r="BG362" s="1"/>
      <c r="BH362" s="1"/>
    </row>
    <row r="363" spans="2:60" ht="15.75" customHeight="1">
      <c r="B363" s="1"/>
      <c r="C363" s="1"/>
      <c r="D363" s="1"/>
      <c r="E363" s="1"/>
      <c r="F363" s="1"/>
      <c r="L363" s="1"/>
      <c r="M363" s="1"/>
      <c r="N363" s="1"/>
      <c r="O363" s="1"/>
      <c r="P363" s="1"/>
      <c r="X363" s="1"/>
      <c r="AB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B363" s="1"/>
      <c r="BC363" s="1"/>
      <c r="BD363" s="1"/>
      <c r="BE363" s="1"/>
      <c r="BF363" s="1"/>
      <c r="BG363" s="1"/>
      <c r="BH363" s="1"/>
    </row>
    <row r="364" spans="2:60" ht="15.75" customHeight="1">
      <c r="B364" s="1"/>
      <c r="C364" s="1"/>
      <c r="D364" s="1"/>
      <c r="E364" s="1"/>
      <c r="F364" s="1"/>
      <c r="L364" s="1"/>
      <c r="M364" s="1"/>
      <c r="N364" s="1"/>
      <c r="O364" s="1"/>
      <c r="P364" s="1"/>
      <c r="X364" s="1"/>
      <c r="AB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B364" s="1"/>
      <c r="BC364" s="1"/>
      <c r="BD364" s="1"/>
      <c r="BE364" s="1"/>
      <c r="BF364" s="1"/>
      <c r="BG364" s="1"/>
      <c r="BH364" s="1"/>
    </row>
    <row r="365" spans="2:60" ht="15.75" customHeight="1">
      <c r="B365" s="1"/>
      <c r="C365" s="1"/>
      <c r="D365" s="1"/>
      <c r="E365" s="1"/>
      <c r="F365" s="1"/>
      <c r="L365" s="1"/>
      <c r="M365" s="1"/>
      <c r="N365" s="1"/>
      <c r="O365" s="1"/>
      <c r="P365" s="1"/>
      <c r="X365" s="1"/>
      <c r="AB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B365" s="1"/>
      <c r="BC365" s="1"/>
      <c r="BD365" s="1"/>
      <c r="BE365" s="1"/>
      <c r="BF365" s="1"/>
      <c r="BG365" s="1"/>
      <c r="BH365" s="1"/>
    </row>
    <row r="366" spans="2:60" ht="15.75" customHeight="1">
      <c r="B366" s="1"/>
      <c r="C366" s="1"/>
      <c r="D366" s="1"/>
      <c r="E366" s="1"/>
      <c r="F366" s="1"/>
      <c r="L366" s="1"/>
      <c r="M366" s="1"/>
      <c r="N366" s="1"/>
      <c r="O366" s="1"/>
      <c r="P366" s="1"/>
      <c r="X366" s="1"/>
      <c r="AB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B366" s="1"/>
      <c r="BC366" s="1"/>
      <c r="BD366" s="1"/>
      <c r="BE366" s="1"/>
      <c r="BF366" s="1"/>
      <c r="BG366" s="1"/>
      <c r="BH366" s="1"/>
    </row>
    <row r="367" spans="2:60" ht="15.75" customHeight="1">
      <c r="B367" s="1"/>
      <c r="C367" s="1"/>
      <c r="D367" s="1"/>
      <c r="E367" s="1"/>
      <c r="F367" s="1"/>
      <c r="L367" s="1"/>
      <c r="M367" s="1"/>
      <c r="N367" s="1"/>
      <c r="O367" s="1"/>
      <c r="P367" s="1"/>
      <c r="X367" s="1"/>
      <c r="AB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B367" s="1"/>
      <c r="BC367" s="1"/>
      <c r="BD367" s="1"/>
      <c r="BE367" s="1"/>
      <c r="BF367" s="1"/>
      <c r="BG367" s="1"/>
      <c r="BH367" s="1"/>
    </row>
    <row r="368" spans="2:60" ht="15.75" customHeight="1">
      <c r="B368" s="1"/>
      <c r="C368" s="1"/>
      <c r="D368" s="1"/>
      <c r="E368" s="1"/>
      <c r="F368" s="1"/>
      <c r="L368" s="1"/>
      <c r="M368" s="1"/>
      <c r="N368" s="1"/>
      <c r="O368" s="1"/>
      <c r="P368" s="1"/>
      <c r="X368" s="1"/>
      <c r="AB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B368" s="1"/>
      <c r="BC368" s="1"/>
      <c r="BD368" s="1"/>
      <c r="BE368" s="1"/>
      <c r="BF368" s="1"/>
      <c r="BG368" s="1"/>
      <c r="BH368" s="1"/>
    </row>
    <row r="369" spans="2:60" ht="15.75" customHeight="1">
      <c r="B369" s="1"/>
      <c r="C369" s="1"/>
      <c r="D369" s="1"/>
      <c r="E369" s="1"/>
      <c r="F369" s="1"/>
      <c r="L369" s="1"/>
      <c r="M369" s="1"/>
      <c r="N369" s="1"/>
      <c r="O369" s="1"/>
      <c r="P369" s="1"/>
      <c r="X369" s="1"/>
      <c r="AB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B369" s="1"/>
      <c r="BC369" s="1"/>
      <c r="BD369" s="1"/>
      <c r="BE369" s="1"/>
      <c r="BF369" s="1"/>
      <c r="BG369" s="1"/>
      <c r="BH369" s="1"/>
    </row>
    <row r="370" spans="2:60" ht="15.75" customHeight="1">
      <c r="B370" s="1"/>
      <c r="C370" s="1"/>
      <c r="D370" s="1"/>
      <c r="E370" s="1"/>
      <c r="F370" s="1"/>
      <c r="L370" s="1"/>
      <c r="M370" s="1"/>
      <c r="N370" s="1"/>
      <c r="O370" s="1"/>
      <c r="P370" s="1"/>
      <c r="X370" s="1"/>
      <c r="AB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B370" s="1"/>
      <c r="BC370" s="1"/>
      <c r="BD370" s="1"/>
      <c r="BE370" s="1"/>
      <c r="BF370" s="1"/>
      <c r="BG370" s="1"/>
      <c r="BH370" s="1"/>
    </row>
    <row r="371" spans="2:60" ht="15.75" customHeight="1">
      <c r="B371" s="1"/>
      <c r="C371" s="1"/>
      <c r="D371" s="1"/>
      <c r="E371" s="1"/>
      <c r="F371" s="1"/>
      <c r="L371" s="1"/>
      <c r="M371" s="1"/>
      <c r="N371" s="1"/>
      <c r="O371" s="1"/>
      <c r="P371" s="1"/>
      <c r="X371" s="1"/>
      <c r="AB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B371" s="1"/>
      <c r="BC371" s="1"/>
      <c r="BD371" s="1"/>
      <c r="BE371" s="1"/>
      <c r="BF371" s="1"/>
      <c r="BG371" s="1"/>
      <c r="BH371" s="1"/>
    </row>
    <row r="372" spans="2:60" ht="15.75" customHeight="1">
      <c r="B372" s="1"/>
      <c r="C372" s="1"/>
      <c r="D372" s="1"/>
      <c r="E372" s="1"/>
      <c r="F372" s="1"/>
      <c r="L372" s="1"/>
      <c r="M372" s="1"/>
      <c r="N372" s="1"/>
      <c r="O372" s="1"/>
      <c r="P372" s="1"/>
      <c r="X372" s="1"/>
      <c r="AB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B372" s="1"/>
      <c r="BC372" s="1"/>
      <c r="BD372" s="1"/>
      <c r="BE372" s="1"/>
      <c r="BF372" s="1"/>
      <c r="BG372" s="1"/>
      <c r="BH372" s="1"/>
    </row>
    <row r="373" spans="2:60" ht="15.75" customHeight="1">
      <c r="B373" s="1"/>
      <c r="C373" s="1"/>
      <c r="D373" s="1"/>
      <c r="E373" s="1"/>
      <c r="F373" s="1"/>
      <c r="L373" s="1"/>
      <c r="M373" s="1"/>
      <c r="N373" s="1"/>
      <c r="O373" s="1"/>
      <c r="P373" s="1"/>
      <c r="X373" s="1"/>
      <c r="AB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B373" s="1"/>
      <c r="BC373" s="1"/>
      <c r="BD373" s="1"/>
      <c r="BE373" s="1"/>
      <c r="BF373" s="1"/>
      <c r="BG373" s="1"/>
      <c r="BH373" s="1"/>
    </row>
    <row r="374" spans="2:60" ht="15.75" customHeight="1">
      <c r="B374" s="1"/>
      <c r="C374" s="1"/>
      <c r="D374" s="1"/>
      <c r="E374" s="1"/>
      <c r="F374" s="1"/>
      <c r="L374" s="1"/>
      <c r="M374" s="1"/>
      <c r="N374" s="1"/>
      <c r="O374" s="1"/>
      <c r="P374" s="1"/>
      <c r="X374" s="1"/>
      <c r="AB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B374" s="1"/>
      <c r="BC374" s="1"/>
      <c r="BD374" s="1"/>
      <c r="BE374" s="1"/>
      <c r="BF374" s="1"/>
      <c r="BG374" s="1"/>
      <c r="BH374" s="1"/>
    </row>
    <row r="375" spans="2:60" ht="15.75" customHeight="1">
      <c r="B375" s="1"/>
      <c r="C375" s="1"/>
      <c r="D375" s="1"/>
      <c r="E375" s="1"/>
      <c r="F375" s="1"/>
      <c r="L375" s="1"/>
      <c r="M375" s="1"/>
      <c r="N375" s="1"/>
      <c r="O375" s="1"/>
      <c r="P375" s="1"/>
      <c r="X375" s="1"/>
      <c r="AB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B375" s="1"/>
      <c r="BC375" s="1"/>
      <c r="BD375" s="1"/>
      <c r="BE375" s="1"/>
      <c r="BF375" s="1"/>
      <c r="BG375" s="1"/>
      <c r="BH375" s="1"/>
    </row>
    <row r="376" spans="2:60" ht="15.75" customHeight="1">
      <c r="B376" s="1"/>
      <c r="C376" s="1"/>
      <c r="D376" s="1"/>
      <c r="E376" s="1"/>
      <c r="F376" s="1"/>
      <c r="L376" s="1"/>
      <c r="M376" s="1"/>
      <c r="N376" s="1"/>
      <c r="O376" s="1"/>
      <c r="P376" s="1"/>
      <c r="X376" s="1"/>
      <c r="AB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B376" s="1"/>
      <c r="BC376" s="1"/>
      <c r="BD376" s="1"/>
      <c r="BE376" s="1"/>
      <c r="BF376" s="1"/>
      <c r="BG376" s="1"/>
      <c r="BH376" s="1"/>
    </row>
    <row r="377" spans="2:60" ht="15.75" customHeight="1">
      <c r="B377" s="1"/>
      <c r="C377" s="1"/>
      <c r="D377" s="1"/>
      <c r="E377" s="1"/>
      <c r="F377" s="1"/>
      <c r="L377" s="1"/>
      <c r="M377" s="1"/>
      <c r="N377" s="1"/>
      <c r="O377" s="1"/>
      <c r="P377" s="1"/>
      <c r="X377" s="1"/>
      <c r="AB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B377" s="1"/>
      <c r="BC377" s="1"/>
      <c r="BD377" s="1"/>
      <c r="BE377" s="1"/>
      <c r="BF377" s="1"/>
      <c r="BG377" s="1"/>
      <c r="BH377" s="1"/>
    </row>
    <row r="378" spans="2:60" ht="15.75" customHeight="1">
      <c r="B378" s="1"/>
      <c r="C378" s="1"/>
      <c r="D378" s="1"/>
      <c r="E378" s="1"/>
      <c r="F378" s="1"/>
      <c r="L378" s="1"/>
      <c r="M378" s="1"/>
      <c r="N378" s="1"/>
      <c r="O378" s="1"/>
      <c r="P378" s="1"/>
      <c r="X378" s="1"/>
      <c r="AB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B378" s="1"/>
      <c r="BC378" s="1"/>
      <c r="BD378" s="1"/>
      <c r="BE378" s="1"/>
      <c r="BF378" s="1"/>
      <c r="BG378" s="1"/>
      <c r="BH378" s="1"/>
    </row>
    <row r="379" spans="2:60" ht="15.75" customHeight="1">
      <c r="B379" s="1"/>
      <c r="C379" s="1"/>
      <c r="D379" s="1"/>
      <c r="E379" s="1"/>
      <c r="F379" s="1"/>
      <c r="L379" s="1"/>
      <c r="M379" s="1"/>
      <c r="N379" s="1"/>
      <c r="O379" s="1"/>
      <c r="P379" s="1"/>
      <c r="X379" s="1"/>
      <c r="AB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B379" s="1"/>
      <c r="BC379" s="1"/>
      <c r="BD379" s="1"/>
      <c r="BE379" s="1"/>
      <c r="BF379" s="1"/>
      <c r="BG379" s="1"/>
      <c r="BH379" s="1"/>
    </row>
    <row r="380" spans="2:60" ht="15.75" customHeight="1">
      <c r="B380" s="1"/>
      <c r="C380" s="1"/>
      <c r="D380" s="1"/>
      <c r="E380" s="1"/>
      <c r="F380" s="1"/>
      <c r="L380" s="1"/>
      <c r="M380" s="1"/>
      <c r="N380" s="1"/>
      <c r="O380" s="1"/>
      <c r="P380" s="1"/>
      <c r="X380" s="1"/>
      <c r="AB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B380" s="1"/>
      <c r="BC380" s="1"/>
      <c r="BD380" s="1"/>
      <c r="BE380" s="1"/>
      <c r="BF380" s="1"/>
      <c r="BG380" s="1"/>
      <c r="BH380" s="1"/>
    </row>
    <row r="381" spans="2:60" ht="15.75" customHeight="1">
      <c r="B381" s="1"/>
      <c r="C381" s="1"/>
      <c r="D381" s="1"/>
      <c r="E381" s="1"/>
      <c r="F381" s="1"/>
      <c r="L381" s="1"/>
      <c r="M381" s="1"/>
      <c r="N381" s="1"/>
      <c r="O381" s="1"/>
      <c r="P381" s="1"/>
      <c r="X381" s="1"/>
      <c r="AB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B381" s="1"/>
      <c r="BC381" s="1"/>
      <c r="BD381" s="1"/>
      <c r="BE381" s="1"/>
      <c r="BF381" s="1"/>
      <c r="BG381" s="1"/>
      <c r="BH381" s="1"/>
    </row>
    <row r="382" spans="2:60" ht="15.75" customHeight="1">
      <c r="B382" s="1"/>
      <c r="C382" s="1"/>
      <c r="D382" s="1"/>
      <c r="E382" s="1"/>
      <c r="F382" s="1"/>
      <c r="L382" s="1"/>
      <c r="M382" s="1"/>
      <c r="N382" s="1"/>
      <c r="O382" s="1"/>
      <c r="P382" s="1"/>
      <c r="X382" s="1"/>
      <c r="AB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B382" s="1"/>
      <c r="BC382" s="1"/>
      <c r="BD382" s="1"/>
      <c r="BE382" s="1"/>
      <c r="BF382" s="1"/>
      <c r="BG382" s="1"/>
      <c r="BH382" s="1"/>
    </row>
    <row r="383" spans="2:60" ht="15.75" customHeight="1">
      <c r="B383" s="1"/>
      <c r="C383" s="1"/>
      <c r="D383" s="1"/>
      <c r="E383" s="1"/>
      <c r="F383" s="1"/>
      <c r="L383" s="1"/>
      <c r="M383" s="1"/>
      <c r="N383" s="1"/>
      <c r="O383" s="1"/>
      <c r="P383" s="1"/>
      <c r="X383" s="1"/>
      <c r="AB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B383" s="1"/>
      <c r="BC383" s="1"/>
      <c r="BD383" s="1"/>
      <c r="BE383" s="1"/>
      <c r="BF383" s="1"/>
      <c r="BG383" s="1"/>
      <c r="BH383" s="1"/>
    </row>
    <row r="384" spans="2:60" ht="15.75" customHeight="1">
      <c r="B384" s="1"/>
      <c r="C384" s="1"/>
      <c r="D384" s="1"/>
      <c r="E384" s="1"/>
      <c r="F384" s="1"/>
      <c r="L384" s="1"/>
      <c r="M384" s="1"/>
      <c r="N384" s="1"/>
      <c r="O384" s="1"/>
      <c r="P384" s="1"/>
      <c r="X384" s="1"/>
      <c r="AB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B384" s="1"/>
      <c r="BC384" s="1"/>
      <c r="BD384" s="1"/>
      <c r="BE384" s="1"/>
      <c r="BF384" s="1"/>
      <c r="BG384" s="1"/>
      <c r="BH384" s="1"/>
    </row>
    <row r="385" spans="2:60" ht="15.75" customHeight="1">
      <c r="B385" s="1"/>
      <c r="C385" s="1"/>
      <c r="D385" s="1"/>
      <c r="E385" s="1"/>
      <c r="F385" s="1"/>
      <c r="L385" s="1"/>
      <c r="M385" s="1"/>
      <c r="N385" s="1"/>
      <c r="O385" s="1"/>
      <c r="P385" s="1"/>
      <c r="X385" s="1"/>
      <c r="AB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B385" s="1"/>
      <c r="BC385" s="1"/>
      <c r="BD385" s="1"/>
      <c r="BE385" s="1"/>
      <c r="BF385" s="1"/>
      <c r="BG385" s="1"/>
      <c r="BH385" s="1"/>
    </row>
    <row r="386" spans="2:60" ht="15.75" customHeight="1">
      <c r="B386" s="1"/>
      <c r="C386" s="1"/>
      <c r="D386" s="1"/>
      <c r="E386" s="1"/>
      <c r="F386" s="1"/>
      <c r="L386" s="1"/>
      <c r="M386" s="1"/>
      <c r="N386" s="1"/>
      <c r="O386" s="1"/>
      <c r="P386" s="1"/>
      <c r="X386" s="1"/>
      <c r="AB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B386" s="1"/>
      <c r="BC386" s="1"/>
      <c r="BD386" s="1"/>
      <c r="BE386" s="1"/>
      <c r="BF386" s="1"/>
      <c r="BG386" s="1"/>
      <c r="BH386" s="1"/>
    </row>
    <row r="387" spans="2:60" ht="15.75" customHeight="1">
      <c r="B387" s="1"/>
      <c r="C387" s="1"/>
      <c r="D387" s="1"/>
      <c r="E387" s="1"/>
      <c r="F387" s="1"/>
      <c r="L387" s="1"/>
      <c r="M387" s="1"/>
      <c r="N387" s="1"/>
      <c r="O387" s="1"/>
      <c r="P387" s="1"/>
      <c r="X387" s="1"/>
      <c r="AB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B387" s="1"/>
      <c r="BC387" s="1"/>
      <c r="BD387" s="1"/>
      <c r="BE387" s="1"/>
      <c r="BF387" s="1"/>
      <c r="BG387" s="1"/>
      <c r="BH387" s="1"/>
    </row>
    <row r="388" spans="2:60" ht="15.75" customHeight="1">
      <c r="B388" s="1"/>
      <c r="C388" s="1"/>
      <c r="D388" s="1"/>
      <c r="E388" s="1"/>
      <c r="F388" s="1"/>
      <c r="L388" s="1"/>
      <c r="M388" s="1"/>
      <c r="N388" s="1"/>
      <c r="O388" s="1"/>
      <c r="P388" s="1"/>
      <c r="X388" s="1"/>
      <c r="AB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B388" s="1"/>
      <c r="BC388" s="1"/>
      <c r="BD388" s="1"/>
      <c r="BE388" s="1"/>
      <c r="BF388" s="1"/>
      <c r="BG388" s="1"/>
      <c r="BH388" s="1"/>
    </row>
    <row r="389" spans="2:60" ht="15.75" customHeight="1">
      <c r="B389" s="1"/>
      <c r="C389" s="1"/>
      <c r="D389" s="1"/>
      <c r="E389" s="1"/>
      <c r="F389" s="1"/>
      <c r="L389" s="1"/>
      <c r="M389" s="1"/>
      <c r="N389" s="1"/>
      <c r="O389" s="1"/>
      <c r="P389" s="1"/>
      <c r="X389" s="1"/>
      <c r="AB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B389" s="1"/>
      <c r="BC389" s="1"/>
      <c r="BD389" s="1"/>
      <c r="BE389" s="1"/>
      <c r="BF389" s="1"/>
      <c r="BG389" s="1"/>
      <c r="BH389" s="1"/>
    </row>
    <row r="390" spans="2:60" ht="15.75" customHeight="1">
      <c r="B390" s="1"/>
      <c r="C390" s="1"/>
      <c r="D390" s="1"/>
      <c r="E390" s="1"/>
      <c r="F390" s="1"/>
      <c r="L390" s="1"/>
      <c r="M390" s="1"/>
      <c r="N390" s="1"/>
      <c r="O390" s="1"/>
      <c r="P390" s="1"/>
      <c r="X390" s="1"/>
      <c r="AB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B390" s="1"/>
      <c r="BC390" s="1"/>
      <c r="BD390" s="1"/>
      <c r="BE390" s="1"/>
      <c r="BF390" s="1"/>
      <c r="BG390" s="1"/>
      <c r="BH390" s="1"/>
    </row>
    <row r="391" spans="2:60" ht="15.75" customHeight="1">
      <c r="B391" s="1"/>
      <c r="C391" s="1"/>
      <c r="D391" s="1"/>
      <c r="E391" s="1"/>
      <c r="F391" s="1"/>
      <c r="L391" s="1"/>
      <c r="M391" s="1"/>
      <c r="N391" s="1"/>
      <c r="O391" s="1"/>
      <c r="P391" s="1"/>
      <c r="X391" s="1"/>
      <c r="AB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B391" s="1"/>
      <c r="BC391" s="1"/>
      <c r="BD391" s="1"/>
      <c r="BE391" s="1"/>
      <c r="BF391" s="1"/>
      <c r="BG391" s="1"/>
      <c r="BH391" s="1"/>
    </row>
    <row r="392" spans="2:60" ht="15.75" customHeight="1">
      <c r="B392" s="1"/>
      <c r="C392" s="1"/>
      <c r="D392" s="1"/>
      <c r="E392" s="1"/>
      <c r="F392" s="1"/>
      <c r="L392" s="1"/>
      <c r="M392" s="1"/>
      <c r="N392" s="1"/>
      <c r="O392" s="1"/>
      <c r="P392" s="1"/>
      <c r="X392" s="1"/>
      <c r="AB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B392" s="1"/>
      <c r="BC392" s="1"/>
      <c r="BD392" s="1"/>
      <c r="BE392" s="1"/>
      <c r="BF392" s="1"/>
      <c r="BG392" s="1"/>
      <c r="BH392" s="1"/>
    </row>
    <row r="393" spans="2:60" ht="15.75" customHeight="1">
      <c r="B393" s="1"/>
      <c r="C393" s="1"/>
      <c r="D393" s="1"/>
      <c r="E393" s="1"/>
      <c r="F393" s="1"/>
      <c r="L393" s="1"/>
      <c r="M393" s="1"/>
      <c r="N393" s="1"/>
      <c r="O393" s="1"/>
      <c r="P393" s="1"/>
      <c r="X393" s="1"/>
      <c r="AB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B393" s="1"/>
      <c r="BC393" s="1"/>
      <c r="BD393" s="1"/>
      <c r="BE393" s="1"/>
      <c r="BF393" s="1"/>
      <c r="BG393" s="1"/>
      <c r="BH393" s="1"/>
    </row>
    <row r="394" spans="2:60" ht="15.75" customHeight="1">
      <c r="B394" s="1"/>
      <c r="C394" s="1"/>
      <c r="D394" s="1"/>
      <c r="E394" s="1"/>
      <c r="F394" s="1"/>
      <c r="L394" s="1"/>
      <c r="M394" s="1"/>
      <c r="N394" s="1"/>
      <c r="O394" s="1"/>
      <c r="P394" s="1"/>
      <c r="X394" s="1"/>
      <c r="AB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B394" s="1"/>
      <c r="BC394" s="1"/>
      <c r="BD394" s="1"/>
      <c r="BE394" s="1"/>
      <c r="BF394" s="1"/>
      <c r="BG394" s="1"/>
      <c r="BH394" s="1"/>
    </row>
    <row r="395" spans="2:60" ht="15.75" customHeight="1">
      <c r="B395" s="1"/>
      <c r="C395" s="1"/>
      <c r="D395" s="1"/>
      <c r="E395" s="1"/>
      <c r="F395" s="1"/>
      <c r="L395" s="1"/>
      <c r="M395" s="1"/>
      <c r="N395" s="1"/>
      <c r="O395" s="1"/>
      <c r="P395" s="1"/>
      <c r="X395" s="1"/>
      <c r="AB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B395" s="1"/>
      <c r="BC395" s="1"/>
      <c r="BD395" s="1"/>
      <c r="BE395" s="1"/>
      <c r="BF395" s="1"/>
      <c r="BG395" s="1"/>
      <c r="BH395" s="1"/>
    </row>
    <row r="396" spans="2:60" ht="15.75" customHeight="1">
      <c r="B396" s="1"/>
      <c r="C396" s="1"/>
      <c r="D396" s="1"/>
      <c r="E396" s="1"/>
      <c r="F396" s="1"/>
      <c r="L396" s="1"/>
      <c r="M396" s="1"/>
      <c r="N396" s="1"/>
      <c r="O396" s="1"/>
      <c r="P396" s="1"/>
      <c r="X396" s="1"/>
      <c r="AB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B396" s="1"/>
      <c r="BC396" s="1"/>
      <c r="BD396" s="1"/>
      <c r="BE396" s="1"/>
      <c r="BF396" s="1"/>
      <c r="BG396" s="1"/>
      <c r="BH396" s="1"/>
    </row>
    <row r="397" spans="2:60" ht="15.75" customHeight="1">
      <c r="B397" s="1"/>
      <c r="C397" s="1"/>
      <c r="D397" s="1"/>
      <c r="E397" s="1"/>
      <c r="F397" s="1"/>
      <c r="L397" s="1"/>
      <c r="M397" s="1"/>
      <c r="N397" s="1"/>
      <c r="O397" s="1"/>
      <c r="P397" s="1"/>
      <c r="X397" s="1"/>
      <c r="AB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B397" s="1"/>
      <c r="BC397" s="1"/>
      <c r="BD397" s="1"/>
      <c r="BE397" s="1"/>
      <c r="BF397" s="1"/>
      <c r="BG397" s="1"/>
      <c r="BH397" s="1"/>
    </row>
    <row r="398" spans="2:60" ht="15.75" customHeight="1">
      <c r="B398" s="1"/>
      <c r="C398" s="1"/>
      <c r="D398" s="1"/>
      <c r="E398" s="1"/>
      <c r="F398" s="1"/>
      <c r="L398" s="1"/>
      <c r="M398" s="1"/>
      <c r="N398" s="1"/>
      <c r="O398" s="1"/>
      <c r="P398" s="1"/>
      <c r="X398" s="1"/>
      <c r="AB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B398" s="1"/>
      <c r="BC398" s="1"/>
      <c r="BD398" s="1"/>
      <c r="BE398" s="1"/>
      <c r="BF398" s="1"/>
      <c r="BG398" s="1"/>
      <c r="BH398" s="1"/>
    </row>
    <row r="399" spans="2:60" ht="15.75" customHeight="1">
      <c r="B399" s="1"/>
      <c r="C399" s="1"/>
      <c r="D399" s="1"/>
      <c r="E399" s="1"/>
      <c r="F399" s="1"/>
      <c r="L399" s="1"/>
      <c r="M399" s="1"/>
      <c r="N399" s="1"/>
      <c r="O399" s="1"/>
      <c r="P399" s="1"/>
      <c r="X399" s="1"/>
      <c r="AB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B399" s="1"/>
      <c r="BC399" s="1"/>
      <c r="BD399" s="1"/>
      <c r="BE399" s="1"/>
      <c r="BF399" s="1"/>
      <c r="BG399" s="1"/>
      <c r="BH399" s="1"/>
    </row>
    <row r="400" spans="2:60" ht="15.75" customHeight="1">
      <c r="B400" s="1"/>
      <c r="C400" s="1"/>
      <c r="D400" s="1"/>
      <c r="E400" s="1"/>
      <c r="F400" s="1"/>
      <c r="L400" s="1"/>
      <c r="M400" s="1"/>
      <c r="N400" s="1"/>
      <c r="O400" s="1"/>
      <c r="P400" s="1"/>
      <c r="X400" s="1"/>
      <c r="AB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B400" s="1"/>
      <c r="BC400" s="1"/>
      <c r="BD400" s="1"/>
      <c r="BE400" s="1"/>
      <c r="BF400" s="1"/>
      <c r="BG400" s="1"/>
      <c r="BH400" s="1"/>
    </row>
    <row r="401" spans="2:60" ht="15.75" customHeight="1">
      <c r="B401" s="1"/>
      <c r="C401" s="1"/>
      <c r="D401" s="1"/>
      <c r="E401" s="1"/>
      <c r="F401" s="1"/>
      <c r="L401" s="1"/>
      <c r="M401" s="1"/>
      <c r="N401" s="1"/>
      <c r="O401" s="1"/>
      <c r="P401" s="1"/>
      <c r="X401" s="1"/>
      <c r="AB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B401" s="1"/>
      <c r="BC401" s="1"/>
      <c r="BD401" s="1"/>
      <c r="BE401" s="1"/>
      <c r="BF401" s="1"/>
      <c r="BG401" s="1"/>
      <c r="BH401" s="1"/>
    </row>
    <row r="402" spans="2:60" ht="15.75" customHeight="1">
      <c r="B402" s="1"/>
      <c r="C402" s="1"/>
      <c r="D402" s="1"/>
      <c r="E402" s="1"/>
      <c r="F402" s="1"/>
      <c r="L402" s="1"/>
      <c r="M402" s="1"/>
      <c r="N402" s="1"/>
      <c r="O402" s="1"/>
      <c r="P402" s="1"/>
      <c r="X402" s="1"/>
      <c r="AB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B402" s="1"/>
      <c r="BC402" s="1"/>
      <c r="BD402" s="1"/>
      <c r="BE402" s="1"/>
      <c r="BF402" s="1"/>
      <c r="BG402" s="1"/>
      <c r="BH402" s="1"/>
    </row>
    <row r="403" spans="2:60" ht="15.75" customHeight="1">
      <c r="B403" s="1"/>
      <c r="C403" s="1"/>
      <c r="D403" s="1"/>
      <c r="E403" s="1"/>
      <c r="F403" s="1"/>
      <c r="L403" s="1"/>
      <c r="M403" s="1"/>
      <c r="N403" s="1"/>
      <c r="O403" s="1"/>
      <c r="P403" s="1"/>
      <c r="X403" s="1"/>
      <c r="AB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B403" s="1"/>
      <c r="BC403" s="1"/>
      <c r="BD403" s="1"/>
      <c r="BE403" s="1"/>
      <c r="BF403" s="1"/>
      <c r="BG403" s="1"/>
      <c r="BH403" s="1"/>
    </row>
    <row r="404" spans="2:60" ht="15.75" customHeight="1">
      <c r="B404" s="1"/>
      <c r="C404" s="1"/>
      <c r="D404" s="1"/>
      <c r="E404" s="1"/>
      <c r="F404" s="1"/>
      <c r="L404" s="1"/>
      <c r="M404" s="1"/>
      <c r="N404" s="1"/>
      <c r="O404" s="1"/>
      <c r="P404" s="1"/>
      <c r="X404" s="1"/>
      <c r="AB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B404" s="1"/>
      <c r="BC404" s="1"/>
      <c r="BD404" s="1"/>
      <c r="BE404" s="1"/>
      <c r="BF404" s="1"/>
      <c r="BG404" s="1"/>
      <c r="BH404" s="1"/>
    </row>
    <row r="405" spans="2:60" ht="15.75" customHeight="1">
      <c r="B405" s="1"/>
      <c r="C405" s="1"/>
      <c r="D405" s="1"/>
      <c r="E405" s="1"/>
      <c r="F405" s="1"/>
      <c r="L405" s="1"/>
      <c r="M405" s="1"/>
      <c r="N405" s="1"/>
      <c r="O405" s="1"/>
      <c r="P405" s="1"/>
      <c r="X405" s="1"/>
      <c r="AB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B405" s="1"/>
      <c r="BC405" s="1"/>
      <c r="BD405" s="1"/>
      <c r="BE405" s="1"/>
      <c r="BF405" s="1"/>
      <c r="BG405" s="1"/>
      <c r="BH405" s="1"/>
    </row>
    <row r="406" spans="2:60" ht="15.75" customHeight="1">
      <c r="B406" s="1"/>
      <c r="C406" s="1"/>
      <c r="D406" s="1"/>
      <c r="E406" s="1"/>
      <c r="F406" s="1"/>
      <c r="L406" s="1"/>
      <c r="M406" s="1"/>
      <c r="N406" s="1"/>
      <c r="O406" s="1"/>
      <c r="P406" s="1"/>
      <c r="X406" s="1"/>
      <c r="AB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B406" s="1"/>
      <c r="BC406" s="1"/>
      <c r="BD406" s="1"/>
      <c r="BE406" s="1"/>
      <c r="BF406" s="1"/>
      <c r="BG406" s="1"/>
      <c r="BH406" s="1"/>
    </row>
    <row r="407" spans="2:60" ht="15.75" customHeight="1">
      <c r="B407" s="1"/>
      <c r="C407" s="1"/>
      <c r="D407" s="1"/>
      <c r="E407" s="1"/>
      <c r="F407" s="1"/>
      <c r="L407" s="1"/>
      <c r="M407" s="1"/>
      <c r="N407" s="1"/>
      <c r="O407" s="1"/>
      <c r="P407" s="1"/>
      <c r="X407" s="1"/>
      <c r="AB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B407" s="1"/>
      <c r="BC407" s="1"/>
      <c r="BD407" s="1"/>
      <c r="BE407" s="1"/>
      <c r="BF407" s="1"/>
      <c r="BG407" s="1"/>
      <c r="BH407" s="1"/>
    </row>
    <row r="408" spans="2:60" ht="15.75" customHeight="1">
      <c r="B408" s="1"/>
      <c r="C408" s="1"/>
      <c r="D408" s="1"/>
      <c r="E408" s="1"/>
      <c r="F408" s="1"/>
      <c r="L408" s="1"/>
      <c r="M408" s="1"/>
      <c r="N408" s="1"/>
      <c r="O408" s="1"/>
      <c r="P408" s="1"/>
      <c r="X408" s="1"/>
      <c r="AB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B408" s="1"/>
      <c r="BC408" s="1"/>
      <c r="BD408" s="1"/>
      <c r="BE408" s="1"/>
      <c r="BF408" s="1"/>
      <c r="BG408" s="1"/>
      <c r="BH408" s="1"/>
    </row>
    <row r="409" spans="2:60" ht="15.75" customHeight="1">
      <c r="B409" s="1"/>
      <c r="C409" s="1"/>
      <c r="D409" s="1"/>
      <c r="E409" s="1"/>
      <c r="F409" s="1"/>
      <c r="L409" s="1"/>
      <c r="M409" s="1"/>
      <c r="N409" s="1"/>
      <c r="O409" s="1"/>
      <c r="P409" s="1"/>
      <c r="X409" s="1"/>
      <c r="AB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B409" s="1"/>
      <c r="BC409" s="1"/>
      <c r="BD409" s="1"/>
      <c r="BE409" s="1"/>
      <c r="BF409" s="1"/>
      <c r="BG409" s="1"/>
      <c r="BH409" s="1"/>
    </row>
    <row r="410" spans="2:60" ht="15.75" customHeight="1">
      <c r="B410" s="1"/>
      <c r="C410" s="1"/>
      <c r="D410" s="1"/>
      <c r="E410" s="1"/>
      <c r="F410" s="1"/>
      <c r="L410" s="1"/>
      <c r="M410" s="1"/>
      <c r="N410" s="1"/>
      <c r="O410" s="1"/>
      <c r="P410" s="1"/>
      <c r="X410" s="1"/>
      <c r="AB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B410" s="1"/>
      <c r="BC410" s="1"/>
      <c r="BD410" s="1"/>
      <c r="BE410" s="1"/>
      <c r="BF410" s="1"/>
      <c r="BG410" s="1"/>
      <c r="BH410" s="1"/>
    </row>
    <row r="411" spans="2:60" ht="15.75" customHeight="1">
      <c r="B411" s="1"/>
      <c r="C411" s="1"/>
      <c r="D411" s="1"/>
      <c r="E411" s="1"/>
      <c r="F411" s="1"/>
      <c r="L411" s="1"/>
      <c r="M411" s="1"/>
      <c r="N411" s="1"/>
      <c r="O411" s="1"/>
      <c r="P411" s="1"/>
      <c r="X411" s="1"/>
      <c r="AB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B411" s="1"/>
      <c r="BC411" s="1"/>
      <c r="BD411" s="1"/>
      <c r="BE411" s="1"/>
      <c r="BF411" s="1"/>
      <c r="BG411" s="1"/>
      <c r="BH411" s="1"/>
    </row>
    <row r="412" spans="2:60" ht="15.75" customHeight="1">
      <c r="B412" s="1"/>
      <c r="C412" s="1"/>
      <c r="D412" s="1"/>
      <c r="E412" s="1"/>
      <c r="F412" s="1"/>
      <c r="L412" s="1"/>
      <c r="M412" s="1"/>
      <c r="N412" s="1"/>
      <c r="O412" s="1"/>
      <c r="P412" s="1"/>
      <c r="X412" s="1"/>
      <c r="AB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B412" s="1"/>
      <c r="BC412" s="1"/>
      <c r="BD412" s="1"/>
      <c r="BE412" s="1"/>
      <c r="BF412" s="1"/>
      <c r="BG412" s="1"/>
      <c r="BH412" s="1"/>
    </row>
    <row r="413" spans="2:60" ht="15.75" customHeight="1">
      <c r="B413" s="1"/>
      <c r="C413" s="1"/>
      <c r="D413" s="1"/>
      <c r="E413" s="1"/>
      <c r="F413" s="1"/>
      <c r="L413" s="1"/>
      <c r="M413" s="1"/>
      <c r="N413" s="1"/>
      <c r="O413" s="1"/>
      <c r="P413" s="1"/>
      <c r="X413" s="1"/>
      <c r="AB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B413" s="1"/>
      <c r="BC413" s="1"/>
      <c r="BD413" s="1"/>
      <c r="BE413" s="1"/>
      <c r="BF413" s="1"/>
      <c r="BG413" s="1"/>
      <c r="BH413" s="1"/>
    </row>
    <row r="414" spans="2:60" ht="15.75" customHeight="1">
      <c r="B414" s="1"/>
      <c r="C414" s="1"/>
      <c r="D414" s="1"/>
      <c r="E414" s="1"/>
      <c r="F414" s="1"/>
      <c r="L414" s="1"/>
      <c r="M414" s="1"/>
      <c r="N414" s="1"/>
      <c r="O414" s="1"/>
      <c r="P414" s="1"/>
      <c r="X414" s="1"/>
      <c r="AB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B414" s="1"/>
      <c r="BC414" s="1"/>
      <c r="BD414" s="1"/>
      <c r="BE414" s="1"/>
      <c r="BF414" s="1"/>
      <c r="BG414" s="1"/>
      <c r="BH414" s="1"/>
    </row>
    <row r="415" spans="2:60" ht="15.75" customHeight="1">
      <c r="B415" s="1"/>
      <c r="C415" s="1"/>
      <c r="D415" s="1"/>
      <c r="E415" s="1"/>
      <c r="F415" s="1"/>
      <c r="L415" s="1"/>
      <c r="M415" s="1"/>
      <c r="N415" s="1"/>
      <c r="O415" s="1"/>
      <c r="P415" s="1"/>
      <c r="X415" s="1"/>
      <c r="AB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B415" s="1"/>
      <c r="BC415" s="1"/>
      <c r="BD415" s="1"/>
      <c r="BE415" s="1"/>
      <c r="BF415" s="1"/>
      <c r="BG415" s="1"/>
      <c r="BH415" s="1"/>
    </row>
    <row r="416" spans="2:60" ht="15.75" customHeight="1">
      <c r="B416" s="1"/>
      <c r="C416" s="1"/>
      <c r="D416" s="1"/>
      <c r="E416" s="1"/>
      <c r="F416" s="1"/>
      <c r="L416" s="1"/>
      <c r="M416" s="1"/>
      <c r="N416" s="1"/>
      <c r="O416" s="1"/>
      <c r="P416" s="1"/>
      <c r="X416" s="1"/>
      <c r="AB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B416" s="1"/>
      <c r="BC416" s="1"/>
      <c r="BD416" s="1"/>
      <c r="BE416" s="1"/>
      <c r="BF416" s="1"/>
      <c r="BG416" s="1"/>
      <c r="BH416" s="1"/>
    </row>
    <row r="417" spans="2:60" ht="15.75" customHeight="1">
      <c r="B417" s="1"/>
      <c r="C417" s="1"/>
      <c r="D417" s="1"/>
      <c r="E417" s="1"/>
      <c r="F417" s="1"/>
      <c r="L417" s="1"/>
      <c r="M417" s="1"/>
      <c r="N417" s="1"/>
      <c r="O417" s="1"/>
      <c r="P417" s="1"/>
      <c r="X417" s="1"/>
      <c r="AB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B417" s="1"/>
      <c r="BC417" s="1"/>
      <c r="BD417" s="1"/>
      <c r="BE417" s="1"/>
      <c r="BF417" s="1"/>
      <c r="BG417" s="1"/>
      <c r="BH417" s="1"/>
    </row>
    <row r="418" spans="2:60" ht="15.75" customHeight="1">
      <c r="B418" s="1"/>
      <c r="C418" s="1"/>
      <c r="D418" s="1"/>
      <c r="E418" s="1"/>
      <c r="F418" s="1"/>
      <c r="L418" s="1"/>
      <c r="M418" s="1"/>
      <c r="N418" s="1"/>
      <c r="O418" s="1"/>
      <c r="P418" s="1"/>
      <c r="X418" s="1"/>
      <c r="AB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B418" s="1"/>
      <c r="BC418" s="1"/>
      <c r="BD418" s="1"/>
      <c r="BE418" s="1"/>
      <c r="BF418" s="1"/>
      <c r="BG418" s="1"/>
      <c r="BH418" s="1"/>
    </row>
    <row r="419" spans="2:60" ht="15.75" customHeight="1">
      <c r="B419" s="1"/>
      <c r="C419" s="1"/>
      <c r="D419" s="1"/>
      <c r="E419" s="1"/>
      <c r="F419" s="1"/>
      <c r="L419" s="1"/>
      <c r="M419" s="1"/>
      <c r="N419" s="1"/>
      <c r="O419" s="1"/>
      <c r="P419" s="1"/>
      <c r="X419" s="1"/>
      <c r="AB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B419" s="1"/>
      <c r="BC419" s="1"/>
      <c r="BD419" s="1"/>
      <c r="BE419" s="1"/>
      <c r="BF419" s="1"/>
      <c r="BG419" s="1"/>
      <c r="BH419" s="1"/>
    </row>
    <row r="420" spans="2:60" ht="15.75" customHeight="1">
      <c r="B420" s="1"/>
      <c r="C420" s="1"/>
      <c r="D420" s="1"/>
      <c r="E420" s="1"/>
      <c r="F420" s="1"/>
      <c r="L420" s="1"/>
      <c r="M420" s="1"/>
      <c r="N420" s="1"/>
      <c r="O420" s="1"/>
      <c r="P420" s="1"/>
      <c r="X420" s="1"/>
      <c r="AB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B420" s="1"/>
      <c r="BC420" s="1"/>
      <c r="BD420" s="1"/>
      <c r="BE420" s="1"/>
      <c r="BF420" s="1"/>
      <c r="BG420" s="1"/>
      <c r="BH420" s="1"/>
    </row>
    <row r="421" spans="2:60" ht="15.75" customHeight="1">
      <c r="B421" s="1"/>
      <c r="C421" s="1"/>
      <c r="D421" s="1"/>
      <c r="E421" s="1"/>
      <c r="F421" s="1"/>
      <c r="L421" s="1"/>
      <c r="M421" s="1"/>
      <c r="N421" s="1"/>
      <c r="O421" s="1"/>
      <c r="P421" s="1"/>
      <c r="X421" s="1"/>
      <c r="AB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B421" s="1"/>
      <c r="BC421" s="1"/>
      <c r="BD421" s="1"/>
      <c r="BE421" s="1"/>
      <c r="BF421" s="1"/>
      <c r="BG421" s="1"/>
      <c r="BH421" s="1"/>
    </row>
    <row r="422" spans="2:60" ht="15.75" customHeight="1">
      <c r="B422" s="1"/>
      <c r="C422" s="1"/>
      <c r="D422" s="1"/>
      <c r="E422" s="1"/>
      <c r="F422" s="1"/>
      <c r="L422" s="1"/>
      <c r="M422" s="1"/>
      <c r="N422" s="1"/>
      <c r="O422" s="1"/>
      <c r="P422" s="1"/>
      <c r="X422" s="1"/>
      <c r="AB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B422" s="1"/>
      <c r="BC422" s="1"/>
      <c r="BD422" s="1"/>
      <c r="BE422" s="1"/>
      <c r="BF422" s="1"/>
      <c r="BG422" s="1"/>
      <c r="BH422" s="1"/>
    </row>
    <row r="423" spans="2:60" ht="15.75" customHeight="1">
      <c r="B423" s="1"/>
      <c r="C423" s="1"/>
      <c r="D423" s="1"/>
      <c r="E423" s="1"/>
      <c r="F423" s="1"/>
      <c r="L423" s="1"/>
      <c r="M423" s="1"/>
      <c r="N423" s="1"/>
      <c r="O423" s="1"/>
      <c r="P423" s="1"/>
      <c r="X423" s="1"/>
      <c r="AB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B423" s="1"/>
      <c r="BC423" s="1"/>
      <c r="BD423" s="1"/>
      <c r="BE423" s="1"/>
      <c r="BF423" s="1"/>
      <c r="BG423" s="1"/>
      <c r="BH423" s="1"/>
    </row>
    <row r="424" spans="2:60" ht="15.75" customHeight="1">
      <c r="B424" s="1"/>
      <c r="C424" s="1"/>
      <c r="D424" s="1"/>
      <c r="E424" s="1"/>
      <c r="F424" s="1"/>
      <c r="L424" s="1"/>
      <c r="M424" s="1"/>
      <c r="N424" s="1"/>
      <c r="O424" s="1"/>
      <c r="P424" s="1"/>
      <c r="X424" s="1"/>
      <c r="AB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B424" s="1"/>
      <c r="BC424" s="1"/>
      <c r="BD424" s="1"/>
      <c r="BE424" s="1"/>
      <c r="BF424" s="1"/>
      <c r="BG424" s="1"/>
      <c r="BH424" s="1"/>
    </row>
    <row r="425" spans="2:60" ht="15.75" customHeight="1">
      <c r="B425" s="1"/>
      <c r="C425" s="1"/>
      <c r="D425" s="1"/>
      <c r="E425" s="1"/>
      <c r="F425" s="1"/>
      <c r="L425" s="1"/>
      <c r="M425" s="1"/>
      <c r="N425" s="1"/>
      <c r="O425" s="1"/>
      <c r="P425" s="1"/>
      <c r="X425" s="1"/>
      <c r="AB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B425" s="1"/>
      <c r="BC425" s="1"/>
      <c r="BD425" s="1"/>
      <c r="BE425" s="1"/>
      <c r="BF425" s="1"/>
      <c r="BG425" s="1"/>
      <c r="BH425" s="1"/>
    </row>
    <row r="426" spans="2:60" ht="15.75" customHeight="1">
      <c r="B426" s="1"/>
      <c r="C426" s="1"/>
      <c r="D426" s="1"/>
      <c r="E426" s="1"/>
      <c r="F426" s="1"/>
      <c r="L426" s="1"/>
      <c r="M426" s="1"/>
      <c r="N426" s="1"/>
      <c r="O426" s="1"/>
      <c r="P426" s="1"/>
      <c r="X426" s="1"/>
      <c r="AB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B426" s="1"/>
      <c r="BC426" s="1"/>
      <c r="BD426" s="1"/>
      <c r="BE426" s="1"/>
      <c r="BF426" s="1"/>
      <c r="BG426" s="1"/>
      <c r="BH426" s="1"/>
    </row>
    <row r="427" spans="2:60" ht="15.75" customHeight="1">
      <c r="B427" s="1"/>
      <c r="C427" s="1"/>
      <c r="D427" s="1"/>
      <c r="E427" s="1"/>
      <c r="F427" s="1"/>
      <c r="L427" s="1"/>
      <c r="M427" s="1"/>
      <c r="N427" s="1"/>
      <c r="O427" s="1"/>
      <c r="P427" s="1"/>
      <c r="X427" s="1"/>
      <c r="AB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B427" s="1"/>
      <c r="BC427" s="1"/>
      <c r="BD427" s="1"/>
      <c r="BE427" s="1"/>
      <c r="BF427" s="1"/>
      <c r="BG427" s="1"/>
      <c r="BH427" s="1"/>
    </row>
    <row r="428" spans="2:60" ht="15.75" customHeight="1">
      <c r="B428" s="1"/>
      <c r="C428" s="1"/>
      <c r="D428" s="1"/>
      <c r="E428" s="1"/>
      <c r="F428" s="1"/>
      <c r="L428" s="1"/>
      <c r="M428" s="1"/>
      <c r="N428" s="1"/>
      <c r="O428" s="1"/>
      <c r="P428" s="1"/>
      <c r="X428" s="1"/>
      <c r="AB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B428" s="1"/>
      <c r="BC428" s="1"/>
      <c r="BD428" s="1"/>
      <c r="BE428" s="1"/>
      <c r="BF428" s="1"/>
      <c r="BG428" s="1"/>
      <c r="BH428" s="1"/>
    </row>
    <row r="429" spans="2:60" ht="15.75" customHeight="1">
      <c r="B429" s="1"/>
      <c r="C429" s="1"/>
      <c r="D429" s="1"/>
      <c r="E429" s="1"/>
      <c r="F429" s="1"/>
      <c r="L429" s="1"/>
      <c r="M429" s="1"/>
      <c r="N429" s="1"/>
      <c r="O429" s="1"/>
      <c r="P429" s="1"/>
      <c r="X429" s="1"/>
      <c r="AB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B429" s="1"/>
      <c r="BC429" s="1"/>
      <c r="BD429" s="1"/>
      <c r="BE429" s="1"/>
      <c r="BF429" s="1"/>
      <c r="BG429" s="1"/>
      <c r="BH429" s="1"/>
    </row>
    <row r="430" spans="2:60" ht="15.75" customHeight="1">
      <c r="B430" s="1"/>
      <c r="C430" s="1"/>
      <c r="D430" s="1"/>
      <c r="E430" s="1"/>
      <c r="F430" s="1"/>
      <c r="L430" s="1"/>
      <c r="M430" s="1"/>
      <c r="N430" s="1"/>
      <c r="O430" s="1"/>
      <c r="P430" s="1"/>
      <c r="X430" s="1"/>
      <c r="AB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B430" s="1"/>
      <c r="BC430" s="1"/>
      <c r="BD430" s="1"/>
      <c r="BE430" s="1"/>
      <c r="BF430" s="1"/>
      <c r="BG430" s="1"/>
      <c r="BH430" s="1"/>
    </row>
    <row r="431" spans="2:60" ht="15.75" customHeight="1">
      <c r="B431" s="1"/>
      <c r="C431" s="1"/>
      <c r="D431" s="1"/>
      <c r="E431" s="1"/>
      <c r="F431" s="1"/>
      <c r="L431" s="1"/>
      <c r="M431" s="1"/>
      <c r="N431" s="1"/>
      <c r="O431" s="1"/>
      <c r="P431" s="1"/>
      <c r="X431" s="1"/>
      <c r="AB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B431" s="1"/>
      <c r="BC431" s="1"/>
      <c r="BD431" s="1"/>
      <c r="BE431" s="1"/>
      <c r="BF431" s="1"/>
      <c r="BG431" s="1"/>
      <c r="BH431" s="1"/>
    </row>
    <row r="432" spans="2:60" ht="15.75" customHeight="1">
      <c r="B432" s="1"/>
      <c r="C432" s="1"/>
      <c r="D432" s="1"/>
      <c r="E432" s="1"/>
      <c r="F432" s="1"/>
      <c r="L432" s="1"/>
      <c r="M432" s="1"/>
      <c r="N432" s="1"/>
      <c r="O432" s="1"/>
      <c r="P432" s="1"/>
      <c r="X432" s="1"/>
      <c r="AB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B432" s="1"/>
      <c r="BC432" s="1"/>
      <c r="BD432" s="1"/>
      <c r="BE432" s="1"/>
      <c r="BF432" s="1"/>
      <c r="BG432" s="1"/>
      <c r="BH432" s="1"/>
    </row>
    <row r="433" spans="2:60" ht="15.75" customHeight="1">
      <c r="B433" s="1"/>
      <c r="C433" s="1"/>
      <c r="D433" s="1"/>
      <c r="E433" s="1"/>
      <c r="F433" s="1"/>
      <c r="L433" s="1"/>
      <c r="M433" s="1"/>
      <c r="N433" s="1"/>
      <c r="O433" s="1"/>
      <c r="P433" s="1"/>
      <c r="X433" s="1"/>
      <c r="AB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B433" s="1"/>
      <c r="BC433" s="1"/>
      <c r="BD433" s="1"/>
      <c r="BE433" s="1"/>
      <c r="BF433" s="1"/>
      <c r="BG433" s="1"/>
      <c r="BH433" s="1"/>
    </row>
    <row r="434" spans="2:60" ht="15.75" customHeight="1">
      <c r="B434" s="1"/>
      <c r="C434" s="1"/>
      <c r="D434" s="1"/>
      <c r="E434" s="1"/>
      <c r="F434" s="1"/>
      <c r="L434" s="1"/>
      <c r="M434" s="1"/>
      <c r="N434" s="1"/>
      <c r="O434" s="1"/>
      <c r="P434" s="1"/>
      <c r="X434" s="1"/>
      <c r="AB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B434" s="1"/>
      <c r="BC434" s="1"/>
      <c r="BD434" s="1"/>
      <c r="BE434" s="1"/>
      <c r="BF434" s="1"/>
      <c r="BG434" s="1"/>
      <c r="BH434" s="1"/>
    </row>
    <row r="435" spans="2:60" ht="15.75" customHeight="1">
      <c r="B435" s="1"/>
      <c r="C435" s="1"/>
      <c r="D435" s="1"/>
      <c r="E435" s="1"/>
      <c r="F435" s="1"/>
      <c r="L435" s="1"/>
      <c r="M435" s="1"/>
      <c r="N435" s="1"/>
      <c r="O435" s="1"/>
      <c r="P435" s="1"/>
      <c r="X435" s="1"/>
      <c r="AB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B435" s="1"/>
      <c r="BC435" s="1"/>
      <c r="BD435" s="1"/>
      <c r="BE435" s="1"/>
      <c r="BF435" s="1"/>
      <c r="BG435" s="1"/>
      <c r="BH435" s="1"/>
    </row>
    <row r="436" spans="2:60" ht="15.75" customHeight="1">
      <c r="B436" s="1"/>
      <c r="C436" s="1"/>
      <c r="D436" s="1"/>
      <c r="E436" s="1"/>
      <c r="F436" s="1"/>
      <c r="L436" s="1"/>
      <c r="M436" s="1"/>
      <c r="N436" s="1"/>
      <c r="O436" s="1"/>
      <c r="P436" s="1"/>
      <c r="X436" s="1"/>
      <c r="AB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B436" s="1"/>
      <c r="BC436" s="1"/>
      <c r="BD436" s="1"/>
      <c r="BE436" s="1"/>
      <c r="BF436" s="1"/>
      <c r="BG436" s="1"/>
      <c r="BH436" s="1"/>
    </row>
    <row r="437" spans="2:60" ht="15.75" customHeight="1">
      <c r="B437" s="1"/>
      <c r="C437" s="1"/>
      <c r="D437" s="1"/>
      <c r="E437" s="1"/>
      <c r="F437" s="1"/>
      <c r="L437" s="1"/>
      <c r="M437" s="1"/>
      <c r="N437" s="1"/>
      <c r="O437" s="1"/>
      <c r="P437" s="1"/>
      <c r="X437" s="1"/>
      <c r="AB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B437" s="1"/>
      <c r="BC437" s="1"/>
      <c r="BD437" s="1"/>
      <c r="BE437" s="1"/>
      <c r="BF437" s="1"/>
      <c r="BG437" s="1"/>
      <c r="BH437" s="1"/>
    </row>
    <row r="438" spans="2:60" ht="15.75" customHeight="1">
      <c r="B438" s="1"/>
      <c r="C438" s="1"/>
      <c r="D438" s="1"/>
      <c r="E438" s="1"/>
      <c r="F438" s="1"/>
      <c r="L438" s="1"/>
      <c r="M438" s="1"/>
      <c r="N438" s="1"/>
      <c r="O438" s="1"/>
      <c r="P438" s="1"/>
      <c r="X438" s="1"/>
      <c r="AB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B438" s="1"/>
      <c r="BC438" s="1"/>
      <c r="BD438" s="1"/>
      <c r="BE438" s="1"/>
      <c r="BF438" s="1"/>
      <c r="BG438" s="1"/>
      <c r="BH438" s="1"/>
    </row>
    <row r="439" spans="2:60" ht="15.75" customHeight="1">
      <c r="B439" s="1"/>
      <c r="C439" s="1"/>
      <c r="D439" s="1"/>
      <c r="E439" s="1"/>
      <c r="F439" s="1"/>
      <c r="L439" s="1"/>
      <c r="M439" s="1"/>
      <c r="N439" s="1"/>
      <c r="O439" s="1"/>
      <c r="P439" s="1"/>
      <c r="X439" s="1"/>
      <c r="AB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B439" s="1"/>
      <c r="BC439" s="1"/>
      <c r="BD439" s="1"/>
      <c r="BE439" s="1"/>
      <c r="BF439" s="1"/>
      <c r="BG439" s="1"/>
      <c r="BH439" s="1"/>
    </row>
    <row r="440" spans="2:60" ht="15.75" customHeight="1">
      <c r="B440" s="1"/>
      <c r="C440" s="1"/>
      <c r="D440" s="1"/>
      <c r="E440" s="1"/>
      <c r="F440" s="1"/>
      <c r="L440" s="1"/>
      <c r="M440" s="1"/>
      <c r="N440" s="1"/>
      <c r="O440" s="1"/>
      <c r="P440" s="1"/>
      <c r="X440" s="1"/>
      <c r="AB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B440" s="1"/>
      <c r="BC440" s="1"/>
      <c r="BD440" s="1"/>
      <c r="BE440" s="1"/>
      <c r="BF440" s="1"/>
      <c r="BG440" s="1"/>
      <c r="BH440" s="1"/>
    </row>
    <row r="441" spans="2:60" ht="15.75" customHeight="1">
      <c r="B441" s="1"/>
      <c r="C441" s="1"/>
      <c r="D441" s="1"/>
      <c r="E441" s="1"/>
      <c r="F441" s="1"/>
      <c r="L441" s="1"/>
      <c r="M441" s="1"/>
      <c r="N441" s="1"/>
      <c r="O441" s="1"/>
      <c r="P441" s="1"/>
      <c r="X441" s="1"/>
      <c r="AB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B441" s="1"/>
      <c r="BC441" s="1"/>
      <c r="BD441" s="1"/>
      <c r="BE441" s="1"/>
      <c r="BF441" s="1"/>
      <c r="BG441" s="1"/>
      <c r="BH441" s="1"/>
    </row>
    <row r="442" spans="2:60" ht="15.75" customHeight="1">
      <c r="B442" s="1"/>
      <c r="C442" s="1"/>
      <c r="D442" s="1"/>
      <c r="E442" s="1"/>
      <c r="F442" s="1"/>
      <c r="L442" s="1"/>
      <c r="M442" s="1"/>
      <c r="N442" s="1"/>
      <c r="O442" s="1"/>
      <c r="P442" s="1"/>
      <c r="X442" s="1"/>
      <c r="AB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B442" s="1"/>
      <c r="BC442" s="1"/>
      <c r="BD442" s="1"/>
      <c r="BE442" s="1"/>
      <c r="BF442" s="1"/>
      <c r="BG442" s="1"/>
      <c r="BH442" s="1"/>
    </row>
    <row r="443" spans="2:60" ht="15.75" customHeight="1">
      <c r="B443" s="1"/>
      <c r="C443" s="1"/>
      <c r="D443" s="1"/>
      <c r="E443" s="1"/>
      <c r="F443" s="1"/>
      <c r="L443" s="1"/>
      <c r="M443" s="1"/>
      <c r="N443" s="1"/>
      <c r="O443" s="1"/>
      <c r="P443" s="1"/>
      <c r="X443" s="1"/>
      <c r="AB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B443" s="1"/>
      <c r="BC443" s="1"/>
      <c r="BD443" s="1"/>
      <c r="BE443" s="1"/>
      <c r="BF443" s="1"/>
      <c r="BG443" s="1"/>
      <c r="BH443" s="1"/>
    </row>
    <row r="444" spans="2:60" ht="15.75" customHeight="1">
      <c r="B444" s="1"/>
      <c r="C444" s="1"/>
      <c r="D444" s="1"/>
      <c r="E444" s="1"/>
      <c r="F444" s="1"/>
      <c r="L444" s="1"/>
      <c r="M444" s="1"/>
      <c r="N444" s="1"/>
      <c r="O444" s="1"/>
      <c r="P444" s="1"/>
      <c r="X444" s="1"/>
      <c r="AB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B444" s="1"/>
      <c r="BC444" s="1"/>
      <c r="BD444" s="1"/>
      <c r="BE444" s="1"/>
      <c r="BF444" s="1"/>
      <c r="BG444" s="1"/>
      <c r="BH444" s="1"/>
    </row>
    <row r="445" spans="2:60" ht="15.75" customHeight="1">
      <c r="B445" s="1"/>
      <c r="C445" s="1"/>
      <c r="D445" s="1"/>
      <c r="E445" s="1"/>
      <c r="F445" s="1"/>
      <c r="L445" s="1"/>
      <c r="M445" s="1"/>
      <c r="N445" s="1"/>
      <c r="O445" s="1"/>
      <c r="P445" s="1"/>
      <c r="X445" s="1"/>
      <c r="AB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B445" s="1"/>
      <c r="BC445" s="1"/>
      <c r="BD445" s="1"/>
      <c r="BE445" s="1"/>
      <c r="BF445" s="1"/>
      <c r="BG445" s="1"/>
      <c r="BH445" s="1"/>
    </row>
    <row r="446" spans="2:60" ht="15.75" customHeight="1">
      <c r="B446" s="1"/>
      <c r="C446" s="1"/>
      <c r="D446" s="1"/>
      <c r="E446" s="1"/>
      <c r="F446" s="1"/>
      <c r="L446" s="1"/>
      <c r="M446" s="1"/>
      <c r="N446" s="1"/>
      <c r="O446" s="1"/>
      <c r="P446" s="1"/>
      <c r="X446" s="1"/>
      <c r="AB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B446" s="1"/>
      <c r="BC446" s="1"/>
      <c r="BD446" s="1"/>
      <c r="BE446" s="1"/>
      <c r="BF446" s="1"/>
      <c r="BG446" s="1"/>
      <c r="BH446" s="1"/>
    </row>
    <row r="447" spans="2:60" ht="15.75" customHeight="1">
      <c r="B447" s="1"/>
      <c r="C447" s="1"/>
      <c r="D447" s="1"/>
      <c r="E447" s="1"/>
      <c r="F447" s="1"/>
      <c r="L447" s="1"/>
      <c r="M447" s="1"/>
      <c r="N447" s="1"/>
      <c r="O447" s="1"/>
      <c r="P447" s="1"/>
      <c r="X447" s="1"/>
      <c r="AB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B447" s="1"/>
      <c r="BC447" s="1"/>
      <c r="BD447" s="1"/>
      <c r="BE447" s="1"/>
      <c r="BF447" s="1"/>
      <c r="BG447" s="1"/>
      <c r="BH447" s="1"/>
    </row>
    <row r="448" spans="2:60" ht="15.75" customHeight="1">
      <c r="B448" s="1"/>
      <c r="C448" s="1"/>
      <c r="D448" s="1"/>
      <c r="E448" s="1"/>
      <c r="F448" s="1"/>
      <c r="L448" s="1"/>
      <c r="M448" s="1"/>
      <c r="N448" s="1"/>
      <c r="O448" s="1"/>
      <c r="P448" s="1"/>
      <c r="X448" s="1"/>
      <c r="AB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B448" s="1"/>
      <c r="BC448" s="1"/>
      <c r="BD448" s="1"/>
      <c r="BE448" s="1"/>
      <c r="BF448" s="1"/>
      <c r="BG448" s="1"/>
      <c r="BH448" s="1"/>
    </row>
    <row r="449" spans="2:60" ht="15.75" customHeight="1">
      <c r="B449" s="1"/>
      <c r="C449" s="1"/>
      <c r="D449" s="1"/>
      <c r="E449" s="1"/>
      <c r="F449" s="1"/>
      <c r="L449" s="1"/>
      <c r="M449" s="1"/>
      <c r="N449" s="1"/>
      <c r="O449" s="1"/>
      <c r="P449" s="1"/>
      <c r="X449" s="1"/>
      <c r="AB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B449" s="1"/>
      <c r="BC449" s="1"/>
      <c r="BD449" s="1"/>
      <c r="BE449" s="1"/>
      <c r="BF449" s="1"/>
      <c r="BG449" s="1"/>
      <c r="BH449" s="1"/>
    </row>
    <row r="450" spans="2:60" ht="15.75" customHeight="1">
      <c r="B450" s="1"/>
      <c r="C450" s="1"/>
      <c r="D450" s="1"/>
      <c r="E450" s="1"/>
      <c r="F450" s="1"/>
      <c r="L450" s="1"/>
      <c r="M450" s="1"/>
      <c r="N450" s="1"/>
      <c r="O450" s="1"/>
      <c r="P450" s="1"/>
      <c r="X450" s="1"/>
      <c r="AB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B450" s="1"/>
      <c r="BC450" s="1"/>
      <c r="BD450" s="1"/>
      <c r="BE450" s="1"/>
      <c r="BF450" s="1"/>
      <c r="BG450" s="1"/>
      <c r="BH450" s="1"/>
    </row>
    <row r="451" spans="2:60" ht="15.75" customHeight="1">
      <c r="B451" s="1"/>
      <c r="C451" s="1"/>
      <c r="D451" s="1"/>
      <c r="E451" s="1"/>
      <c r="F451" s="1"/>
      <c r="L451" s="1"/>
      <c r="M451" s="1"/>
      <c r="N451" s="1"/>
      <c r="O451" s="1"/>
      <c r="P451" s="1"/>
      <c r="X451" s="1"/>
      <c r="AB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B451" s="1"/>
      <c r="BC451" s="1"/>
      <c r="BD451" s="1"/>
      <c r="BE451" s="1"/>
      <c r="BF451" s="1"/>
      <c r="BG451" s="1"/>
      <c r="BH451" s="1"/>
    </row>
    <row r="452" spans="2:60" ht="15.75" customHeight="1">
      <c r="B452" s="1"/>
      <c r="C452" s="1"/>
      <c r="D452" s="1"/>
      <c r="E452" s="1"/>
      <c r="F452" s="1"/>
      <c r="L452" s="1"/>
      <c r="M452" s="1"/>
      <c r="N452" s="1"/>
      <c r="O452" s="1"/>
      <c r="P452" s="1"/>
      <c r="X452" s="1"/>
      <c r="AB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B452" s="1"/>
      <c r="BC452" s="1"/>
      <c r="BD452" s="1"/>
      <c r="BE452" s="1"/>
      <c r="BF452" s="1"/>
      <c r="BG452" s="1"/>
      <c r="BH452" s="1"/>
    </row>
    <row r="453" spans="2:60" ht="15.75" customHeight="1">
      <c r="B453" s="1"/>
      <c r="C453" s="1"/>
      <c r="D453" s="1"/>
      <c r="E453" s="1"/>
      <c r="F453" s="1"/>
      <c r="L453" s="1"/>
      <c r="M453" s="1"/>
      <c r="N453" s="1"/>
      <c r="O453" s="1"/>
      <c r="P453" s="1"/>
      <c r="X453" s="1"/>
      <c r="AB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B453" s="1"/>
      <c r="BC453" s="1"/>
      <c r="BD453" s="1"/>
      <c r="BE453" s="1"/>
      <c r="BF453" s="1"/>
      <c r="BG453" s="1"/>
      <c r="BH453" s="1"/>
    </row>
    <row r="454" spans="2:60" ht="15.75" customHeight="1">
      <c r="B454" s="1"/>
      <c r="C454" s="1"/>
      <c r="D454" s="1"/>
      <c r="E454" s="1"/>
      <c r="F454" s="1"/>
      <c r="L454" s="1"/>
      <c r="M454" s="1"/>
      <c r="N454" s="1"/>
      <c r="O454" s="1"/>
      <c r="P454" s="1"/>
      <c r="X454" s="1"/>
      <c r="AB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B454" s="1"/>
      <c r="BC454" s="1"/>
      <c r="BD454" s="1"/>
      <c r="BE454" s="1"/>
      <c r="BF454" s="1"/>
      <c r="BG454" s="1"/>
      <c r="BH454" s="1"/>
    </row>
    <row r="455" spans="2:60" ht="15.75" customHeight="1">
      <c r="B455" s="1"/>
      <c r="C455" s="1"/>
      <c r="D455" s="1"/>
      <c r="E455" s="1"/>
      <c r="F455" s="1"/>
      <c r="L455" s="1"/>
      <c r="M455" s="1"/>
      <c r="N455" s="1"/>
      <c r="O455" s="1"/>
      <c r="P455" s="1"/>
      <c r="X455" s="1"/>
      <c r="AB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B455" s="1"/>
      <c r="BC455" s="1"/>
      <c r="BD455" s="1"/>
      <c r="BE455" s="1"/>
      <c r="BF455" s="1"/>
      <c r="BG455" s="1"/>
      <c r="BH455" s="1"/>
    </row>
    <row r="456" spans="2:60" ht="15.75" customHeight="1">
      <c r="B456" s="1"/>
      <c r="C456" s="1"/>
      <c r="D456" s="1"/>
      <c r="E456" s="1"/>
      <c r="F456" s="1"/>
      <c r="L456" s="1"/>
      <c r="M456" s="1"/>
      <c r="N456" s="1"/>
      <c r="O456" s="1"/>
      <c r="P456" s="1"/>
      <c r="X456" s="1"/>
      <c r="AB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B456" s="1"/>
      <c r="BC456" s="1"/>
      <c r="BD456" s="1"/>
      <c r="BE456" s="1"/>
      <c r="BF456" s="1"/>
      <c r="BG456" s="1"/>
      <c r="BH456" s="1"/>
    </row>
    <row r="457" spans="2:60" ht="15.75" customHeight="1">
      <c r="B457" s="1"/>
      <c r="C457" s="1"/>
      <c r="D457" s="1"/>
      <c r="E457" s="1"/>
      <c r="F457" s="1"/>
      <c r="L457" s="1"/>
      <c r="M457" s="1"/>
      <c r="N457" s="1"/>
      <c r="O457" s="1"/>
      <c r="P457" s="1"/>
      <c r="X457" s="1"/>
      <c r="AB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B457" s="1"/>
      <c r="BC457" s="1"/>
      <c r="BD457" s="1"/>
      <c r="BE457" s="1"/>
      <c r="BF457" s="1"/>
      <c r="BG457" s="1"/>
      <c r="BH457" s="1"/>
    </row>
    <row r="458" spans="2:60" ht="15.75" customHeight="1">
      <c r="B458" s="1"/>
      <c r="C458" s="1"/>
      <c r="D458" s="1"/>
      <c r="E458" s="1"/>
      <c r="F458" s="1"/>
      <c r="L458" s="1"/>
      <c r="M458" s="1"/>
      <c r="N458" s="1"/>
      <c r="O458" s="1"/>
      <c r="P458" s="1"/>
      <c r="X458" s="1"/>
      <c r="AB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B458" s="1"/>
      <c r="BC458" s="1"/>
      <c r="BD458" s="1"/>
      <c r="BE458" s="1"/>
      <c r="BF458" s="1"/>
      <c r="BG458" s="1"/>
      <c r="BH458" s="1"/>
    </row>
    <row r="459" spans="2:60" ht="15.75" customHeight="1">
      <c r="B459" s="1"/>
      <c r="C459" s="1"/>
      <c r="D459" s="1"/>
      <c r="E459" s="1"/>
      <c r="F459" s="1"/>
      <c r="L459" s="1"/>
      <c r="M459" s="1"/>
      <c r="N459" s="1"/>
      <c r="O459" s="1"/>
      <c r="P459" s="1"/>
      <c r="X459" s="1"/>
      <c r="AB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B459" s="1"/>
      <c r="BC459" s="1"/>
      <c r="BD459" s="1"/>
      <c r="BE459" s="1"/>
      <c r="BF459" s="1"/>
      <c r="BG459" s="1"/>
      <c r="BH459" s="1"/>
    </row>
    <row r="460" spans="2:60" ht="15.75" customHeight="1">
      <c r="B460" s="1"/>
      <c r="C460" s="1"/>
      <c r="D460" s="1"/>
      <c r="E460" s="1"/>
      <c r="F460" s="1"/>
      <c r="L460" s="1"/>
      <c r="M460" s="1"/>
      <c r="N460" s="1"/>
      <c r="O460" s="1"/>
      <c r="P460" s="1"/>
      <c r="X460" s="1"/>
      <c r="AB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B460" s="1"/>
      <c r="BC460" s="1"/>
      <c r="BD460" s="1"/>
      <c r="BE460" s="1"/>
      <c r="BF460" s="1"/>
      <c r="BG460" s="1"/>
      <c r="BH460" s="1"/>
    </row>
    <row r="461" spans="2:60" ht="15.75" customHeight="1">
      <c r="B461" s="1"/>
      <c r="C461" s="1"/>
      <c r="D461" s="1"/>
      <c r="E461" s="1"/>
      <c r="F461" s="1"/>
      <c r="L461" s="1"/>
      <c r="M461" s="1"/>
      <c r="N461" s="1"/>
      <c r="O461" s="1"/>
      <c r="P461" s="1"/>
      <c r="X461" s="1"/>
      <c r="AB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B461" s="1"/>
      <c r="BC461" s="1"/>
      <c r="BD461" s="1"/>
      <c r="BE461" s="1"/>
      <c r="BF461" s="1"/>
      <c r="BG461" s="1"/>
      <c r="BH461" s="1"/>
    </row>
    <row r="462" spans="2:60" ht="15.75" customHeight="1">
      <c r="B462" s="1"/>
      <c r="C462" s="1"/>
      <c r="D462" s="1"/>
      <c r="E462" s="1"/>
      <c r="F462" s="1"/>
      <c r="L462" s="1"/>
      <c r="M462" s="1"/>
      <c r="N462" s="1"/>
      <c r="O462" s="1"/>
      <c r="P462" s="1"/>
      <c r="X462" s="1"/>
      <c r="AB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B462" s="1"/>
      <c r="BC462" s="1"/>
      <c r="BD462" s="1"/>
      <c r="BE462" s="1"/>
      <c r="BF462" s="1"/>
      <c r="BG462" s="1"/>
      <c r="BH462" s="1"/>
    </row>
    <row r="463" spans="2:60" ht="15.75" customHeight="1">
      <c r="B463" s="1"/>
      <c r="C463" s="1"/>
      <c r="D463" s="1"/>
      <c r="E463" s="1"/>
      <c r="F463" s="1"/>
      <c r="L463" s="1"/>
      <c r="M463" s="1"/>
      <c r="N463" s="1"/>
      <c r="O463" s="1"/>
      <c r="P463" s="1"/>
      <c r="X463" s="1"/>
      <c r="AB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B463" s="1"/>
      <c r="BC463" s="1"/>
      <c r="BD463" s="1"/>
      <c r="BE463" s="1"/>
      <c r="BF463" s="1"/>
      <c r="BG463" s="1"/>
      <c r="BH463" s="1"/>
    </row>
    <row r="464" spans="2:60" ht="15.75" customHeight="1">
      <c r="B464" s="1"/>
      <c r="C464" s="1"/>
      <c r="D464" s="1"/>
      <c r="E464" s="1"/>
      <c r="F464" s="1"/>
      <c r="L464" s="1"/>
      <c r="M464" s="1"/>
      <c r="N464" s="1"/>
      <c r="O464" s="1"/>
      <c r="P464" s="1"/>
      <c r="X464" s="1"/>
      <c r="AB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B464" s="1"/>
      <c r="BC464" s="1"/>
      <c r="BD464" s="1"/>
      <c r="BE464" s="1"/>
      <c r="BF464" s="1"/>
      <c r="BG464" s="1"/>
      <c r="BH464" s="1"/>
    </row>
    <row r="465" spans="2:60" ht="15.75" customHeight="1">
      <c r="B465" s="1"/>
      <c r="C465" s="1"/>
      <c r="D465" s="1"/>
      <c r="E465" s="1"/>
      <c r="F465" s="1"/>
      <c r="L465" s="1"/>
      <c r="M465" s="1"/>
      <c r="N465" s="1"/>
      <c r="O465" s="1"/>
      <c r="P465" s="1"/>
      <c r="X465" s="1"/>
      <c r="AB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B465" s="1"/>
      <c r="BC465" s="1"/>
      <c r="BD465" s="1"/>
      <c r="BE465" s="1"/>
      <c r="BF465" s="1"/>
      <c r="BG465" s="1"/>
      <c r="BH465" s="1"/>
    </row>
    <row r="466" spans="2:60" ht="15.75" customHeight="1">
      <c r="B466" s="1"/>
      <c r="C466" s="1"/>
      <c r="D466" s="1"/>
      <c r="E466" s="1"/>
      <c r="F466" s="1"/>
      <c r="L466" s="1"/>
      <c r="M466" s="1"/>
      <c r="N466" s="1"/>
      <c r="O466" s="1"/>
      <c r="P466" s="1"/>
      <c r="X466" s="1"/>
      <c r="AB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B466" s="1"/>
      <c r="BC466" s="1"/>
      <c r="BD466" s="1"/>
      <c r="BE466" s="1"/>
      <c r="BF466" s="1"/>
      <c r="BG466" s="1"/>
      <c r="BH466" s="1"/>
    </row>
    <row r="467" spans="2:60" ht="15.75" customHeight="1">
      <c r="B467" s="1"/>
      <c r="C467" s="1"/>
      <c r="D467" s="1"/>
      <c r="E467" s="1"/>
      <c r="F467" s="1"/>
      <c r="L467" s="1"/>
      <c r="M467" s="1"/>
      <c r="N467" s="1"/>
      <c r="O467" s="1"/>
      <c r="P467" s="1"/>
      <c r="X467" s="1"/>
      <c r="AB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B467" s="1"/>
      <c r="BC467" s="1"/>
      <c r="BD467" s="1"/>
      <c r="BE467" s="1"/>
      <c r="BF467" s="1"/>
      <c r="BG467" s="1"/>
      <c r="BH467" s="1"/>
    </row>
    <row r="468" spans="2:60" ht="15.75" customHeight="1">
      <c r="B468" s="1"/>
      <c r="C468" s="1"/>
      <c r="D468" s="1"/>
      <c r="E468" s="1"/>
      <c r="F468" s="1"/>
      <c r="L468" s="1"/>
      <c r="M468" s="1"/>
      <c r="N468" s="1"/>
      <c r="O468" s="1"/>
      <c r="P468" s="1"/>
      <c r="X468" s="1"/>
      <c r="AB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B468" s="1"/>
      <c r="BC468" s="1"/>
      <c r="BD468" s="1"/>
      <c r="BE468" s="1"/>
      <c r="BF468" s="1"/>
      <c r="BG468" s="1"/>
      <c r="BH468" s="1"/>
    </row>
    <row r="469" spans="2:60" ht="15.75" customHeight="1">
      <c r="B469" s="1"/>
      <c r="C469" s="1"/>
      <c r="D469" s="1"/>
      <c r="E469" s="1"/>
      <c r="F469" s="1"/>
      <c r="L469" s="1"/>
      <c r="M469" s="1"/>
      <c r="N469" s="1"/>
      <c r="O469" s="1"/>
      <c r="P469" s="1"/>
      <c r="X469" s="1"/>
      <c r="AB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B469" s="1"/>
      <c r="BC469" s="1"/>
      <c r="BD469" s="1"/>
      <c r="BE469" s="1"/>
      <c r="BF469" s="1"/>
      <c r="BG469" s="1"/>
      <c r="BH469" s="1"/>
    </row>
    <row r="470" spans="2:60" ht="15.75" customHeight="1">
      <c r="B470" s="1"/>
      <c r="C470" s="1"/>
      <c r="D470" s="1"/>
      <c r="E470" s="1"/>
      <c r="F470" s="1"/>
      <c r="L470" s="1"/>
      <c r="M470" s="1"/>
      <c r="N470" s="1"/>
      <c r="O470" s="1"/>
      <c r="P470" s="1"/>
      <c r="X470" s="1"/>
      <c r="AB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B470" s="1"/>
      <c r="BC470" s="1"/>
      <c r="BD470" s="1"/>
      <c r="BE470" s="1"/>
      <c r="BF470" s="1"/>
      <c r="BG470" s="1"/>
      <c r="BH470" s="1"/>
    </row>
    <row r="471" spans="2:60" ht="15.75" customHeight="1">
      <c r="B471" s="1"/>
      <c r="C471" s="1"/>
      <c r="D471" s="1"/>
      <c r="E471" s="1"/>
      <c r="F471" s="1"/>
      <c r="L471" s="1"/>
      <c r="M471" s="1"/>
      <c r="N471" s="1"/>
      <c r="O471" s="1"/>
      <c r="P471" s="1"/>
      <c r="X471" s="1"/>
      <c r="AB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B471" s="1"/>
      <c r="BC471" s="1"/>
      <c r="BD471" s="1"/>
      <c r="BE471" s="1"/>
      <c r="BF471" s="1"/>
      <c r="BG471" s="1"/>
      <c r="BH471" s="1"/>
    </row>
    <row r="472" spans="2:60" ht="15.75" customHeight="1">
      <c r="B472" s="1"/>
      <c r="C472" s="1"/>
      <c r="D472" s="1"/>
      <c r="E472" s="1"/>
      <c r="F472" s="1"/>
      <c r="L472" s="1"/>
      <c r="M472" s="1"/>
      <c r="N472" s="1"/>
      <c r="O472" s="1"/>
      <c r="P472" s="1"/>
      <c r="X472" s="1"/>
      <c r="AB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B472" s="1"/>
      <c r="BC472" s="1"/>
      <c r="BD472" s="1"/>
      <c r="BE472" s="1"/>
      <c r="BF472" s="1"/>
      <c r="BG472" s="1"/>
      <c r="BH472" s="1"/>
    </row>
    <row r="473" spans="2:60" ht="15.75" customHeight="1">
      <c r="B473" s="1"/>
      <c r="C473" s="1"/>
      <c r="D473" s="1"/>
      <c r="E473" s="1"/>
      <c r="F473" s="1"/>
      <c r="L473" s="1"/>
      <c r="M473" s="1"/>
      <c r="N473" s="1"/>
      <c r="O473" s="1"/>
      <c r="P473" s="1"/>
      <c r="X473" s="1"/>
      <c r="AB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B473" s="1"/>
      <c r="BC473" s="1"/>
      <c r="BD473" s="1"/>
      <c r="BE473" s="1"/>
      <c r="BF473" s="1"/>
      <c r="BG473" s="1"/>
      <c r="BH473" s="1"/>
    </row>
    <row r="474" spans="2:60" ht="15.75" customHeight="1">
      <c r="B474" s="1"/>
      <c r="C474" s="1"/>
      <c r="D474" s="1"/>
      <c r="E474" s="1"/>
      <c r="F474" s="1"/>
      <c r="L474" s="1"/>
      <c r="M474" s="1"/>
      <c r="N474" s="1"/>
      <c r="O474" s="1"/>
      <c r="P474" s="1"/>
      <c r="X474" s="1"/>
      <c r="AB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B474" s="1"/>
      <c r="BC474" s="1"/>
      <c r="BD474" s="1"/>
      <c r="BE474" s="1"/>
      <c r="BF474" s="1"/>
      <c r="BG474" s="1"/>
      <c r="BH474" s="1"/>
    </row>
    <row r="475" spans="2:60" ht="15.75" customHeight="1">
      <c r="B475" s="1"/>
      <c r="C475" s="1"/>
      <c r="D475" s="1"/>
      <c r="E475" s="1"/>
      <c r="F475" s="1"/>
      <c r="L475" s="1"/>
      <c r="M475" s="1"/>
      <c r="N475" s="1"/>
      <c r="O475" s="1"/>
      <c r="P475" s="1"/>
      <c r="X475" s="1"/>
      <c r="AB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B475" s="1"/>
      <c r="BC475" s="1"/>
      <c r="BD475" s="1"/>
      <c r="BE475" s="1"/>
      <c r="BF475" s="1"/>
      <c r="BG475" s="1"/>
      <c r="BH475" s="1"/>
    </row>
    <row r="476" spans="2:60" ht="15.75" customHeight="1">
      <c r="B476" s="1"/>
      <c r="C476" s="1"/>
      <c r="D476" s="1"/>
      <c r="E476" s="1"/>
      <c r="F476" s="1"/>
      <c r="L476" s="1"/>
      <c r="M476" s="1"/>
      <c r="N476" s="1"/>
      <c r="O476" s="1"/>
      <c r="P476" s="1"/>
      <c r="X476" s="1"/>
      <c r="AB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B476" s="1"/>
      <c r="BC476" s="1"/>
      <c r="BD476" s="1"/>
      <c r="BE476" s="1"/>
      <c r="BF476" s="1"/>
      <c r="BG476" s="1"/>
      <c r="BH476" s="1"/>
    </row>
    <row r="477" spans="2:60" ht="15.75" customHeight="1">
      <c r="B477" s="1"/>
      <c r="C477" s="1"/>
      <c r="D477" s="1"/>
      <c r="E477" s="1"/>
      <c r="F477" s="1"/>
      <c r="L477" s="1"/>
      <c r="M477" s="1"/>
      <c r="N477" s="1"/>
      <c r="O477" s="1"/>
      <c r="P477" s="1"/>
      <c r="X477" s="1"/>
      <c r="AB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B477" s="1"/>
      <c r="BC477" s="1"/>
      <c r="BD477" s="1"/>
      <c r="BE477" s="1"/>
      <c r="BF477" s="1"/>
      <c r="BG477" s="1"/>
      <c r="BH477" s="1"/>
    </row>
    <row r="478" spans="2:60" ht="15.75" customHeight="1">
      <c r="B478" s="1"/>
      <c r="C478" s="1"/>
      <c r="D478" s="1"/>
      <c r="E478" s="1"/>
      <c r="F478" s="1"/>
      <c r="L478" s="1"/>
      <c r="M478" s="1"/>
      <c r="N478" s="1"/>
      <c r="O478" s="1"/>
      <c r="P478" s="1"/>
      <c r="X478" s="1"/>
      <c r="AB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B478" s="1"/>
      <c r="BC478" s="1"/>
      <c r="BD478" s="1"/>
      <c r="BE478" s="1"/>
      <c r="BF478" s="1"/>
      <c r="BG478" s="1"/>
      <c r="BH478" s="1"/>
    </row>
    <row r="479" spans="2:60" ht="15.75" customHeight="1">
      <c r="B479" s="1"/>
      <c r="C479" s="1"/>
      <c r="D479" s="1"/>
      <c r="E479" s="1"/>
      <c r="F479" s="1"/>
      <c r="L479" s="1"/>
      <c r="M479" s="1"/>
      <c r="N479" s="1"/>
      <c r="O479" s="1"/>
      <c r="P479" s="1"/>
      <c r="X479" s="1"/>
      <c r="AB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B479" s="1"/>
      <c r="BC479" s="1"/>
      <c r="BD479" s="1"/>
      <c r="BE479" s="1"/>
      <c r="BF479" s="1"/>
      <c r="BG479" s="1"/>
      <c r="BH479" s="1"/>
    </row>
    <row r="480" spans="2:60" ht="15.75" customHeight="1">
      <c r="B480" s="1"/>
      <c r="C480" s="1"/>
      <c r="D480" s="1"/>
      <c r="E480" s="1"/>
      <c r="F480" s="1"/>
      <c r="L480" s="1"/>
      <c r="M480" s="1"/>
      <c r="N480" s="1"/>
      <c r="O480" s="1"/>
      <c r="P480" s="1"/>
      <c r="X480" s="1"/>
      <c r="AB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B480" s="1"/>
      <c r="BC480" s="1"/>
      <c r="BD480" s="1"/>
      <c r="BE480" s="1"/>
      <c r="BF480" s="1"/>
      <c r="BG480" s="1"/>
      <c r="BH480" s="1"/>
    </row>
    <row r="481" spans="2:60" ht="15.75" customHeight="1">
      <c r="B481" s="1"/>
      <c r="C481" s="1"/>
      <c r="D481" s="1"/>
      <c r="E481" s="1"/>
      <c r="F481" s="1"/>
      <c r="L481" s="1"/>
      <c r="M481" s="1"/>
      <c r="N481" s="1"/>
      <c r="O481" s="1"/>
      <c r="P481" s="1"/>
      <c r="X481" s="1"/>
      <c r="AB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B481" s="1"/>
      <c r="BC481" s="1"/>
      <c r="BD481" s="1"/>
      <c r="BE481" s="1"/>
      <c r="BF481" s="1"/>
      <c r="BG481" s="1"/>
      <c r="BH481" s="1"/>
    </row>
    <row r="482" spans="2:60" ht="15.75" customHeight="1">
      <c r="B482" s="1"/>
      <c r="C482" s="1"/>
      <c r="D482" s="1"/>
      <c r="E482" s="1"/>
      <c r="F482" s="1"/>
      <c r="L482" s="1"/>
      <c r="M482" s="1"/>
      <c r="N482" s="1"/>
      <c r="O482" s="1"/>
      <c r="P482" s="1"/>
      <c r="X482" s="1"/>
      <c r="AB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B482" s="1"/>
      <c r="BC482" s="1"/>
      <c r="BD482" s="1"/>
      <c r="BE482" s="1"/>
      <c r="BF482" s="1"/>
      <c r="BG482" s="1"/>
      <c r="BH482" s="1"/>
    </row>
    <row r="483" spans="2:60" ht="15.75" customHeight="1">
      <c r="B483" s="1"/>
      <c r="C483" s="1"/>
      <c r="D483" s="1"/>
      <c r="E483" s="1"/>
      <c r="F483" s="1"/>
      <c r="L483" s="1"/>
      <c r="M483" s="1"/>
      <c r="N483" s="1"/>
      <c r="O483" s="1"/>
      <c r="P483" s="1"/>
      <c r="X483" s="1"/>
      <c r="AB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B483" s="1"/>
      <c r="BC483" s="1"/>
      <c r="BD483" s="1"/>
      <c r="BE483" s="1"/>
      <c r="BF483" s="1"/>
      <c r="BG483" s="1"/>
      <c r="BH483" s="1"/>
    </row>
    <row r="484" spans="2:60" ht="15.75" customHeight="1">
      <c r="B484" s="1"/>
      <c r="C484" s="1"/>
      <c r="D484" s="1"/>
      <c r="E484" s="1"/>
      <c r="F484" s="1"/>
      <c r="L484" s="1"/>
      <c r="M484" s="1"/>
      <c r="N484" s="1"/>
      <c r="O484" s="1"/>
      <c r="P484" s="1"/>
      <c r="X484" s="1"/>
      <c r="AB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B484" s="1"/>
      <c r="BC484" s="1"/>
      <c r="BD484" s="1"/>
      <c r="BE484" s="1"/>
      <c r="BF484" s="1"/>
      <c r="BG484" s="1"/>
      <c r="BH484" s="1"/>
    </row>
    <row r="485" spans="2:60" ht="15.75" customHeight="1">
      <c r="B485" s="1"/>
      <c r="C485" s="1"/>
      <c r="D485" s="1"/>
      <c r="E485" s="1"/>
      <c r="F485" s="1"/>
      <c r="L485" s="1"/>
      <c r="M485" s="1"/>
      <c r="N485" s="1"/>
      <c r="O485" s="1"/>
      <c r="P485" s="1"/>
      <c r="X485" s="1"/>
      <c r="AB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B485" s="1"/>
      <c r="BC485" s="1"/>
      <c r="BD485" s="1"/>
      <c r="BE485" s="1"/>
      <c r="BF485" s="1"/>
      <c r="BG485" s="1"/>
      <c r="BH485" s="1"/>
    </row>
    <row r="486" spans="2:60" ht="15.75" customHeight="1">
      <c r="B486" s="1"/>
      <c r="C486" s="1"/>
      <c r="D486" s="1"/>
      <c r="E486" s="1"/>
      <c r="F486" s="1"/>
      <c r="L486" s="1"/>
      <c r="M486" s="1"/>
      <c r="N486" s="1"/>
      <c r="O486" s="1"/>
      <c r="P486" s="1"/>
      <c r="X486" s="1"/>
      <c r="AB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B486" s="1"/>
      <c r="BC486" s="1"/>
      <c r="BD486" s="1"/>
      <c r="BE486" s="1"/>
      <c r="BF486" s="1"/>
      <c r="BG486" s="1"/>
      <c r="BH486" s="1"/>
    </row>
    <row r="487" spans="2:60" ht="15.75" customHeight="1">
      <c r="B487" s="1"/>
      <c r="C487" s="1"/>
      <c r="D487" s="1"/>
      <c r="E487" s="1"/>
      <c r="F487" s="1"/>
      <c r="L487" s="1"/>
      <c r="M487" s="1"/>
      <c r="N487" s="1"/>
      <c r="O487" s="1"/>
      <c r="P487" s="1"/>
      <c r="X487" s="1"/>
      <c r="AB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B487" s="1"/>
      <c r="BC487" s="1"/>
      <c r="BD487" s="1"/>
      <c r="BE487" s="1"/>
      <c r="BF487" s="1"/>
      <c r="BG487" s="1"/>
      <c r="BH487" s="1"/>
    </row>
    <row r="488" spans="2:60" ht="15.75" customHeight="1">
      <c r="B488" s="1"/>
      <c r="C488" s="1"/>
      <c r="D488" s="1"/>
      <c r="E488" s="1"/>
      <c r="F488" s="1"/>
      <c r="L488" s="1"/>
      <c r="M488" s="1"/>
      <c r="N488" s="1"/>
      <c r="O488" s="1"/>
      <c r="P488" s="1"/>
      <c r="X488" s="1"/>
      <c r="AB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B488" s="1"/>
      <c r="BC488" s="1"/>
      <c r="BD488" s="1"/>
      <c r="BE488" s="1"/>
      <c r="BF488" s="1"/>
      <c r="BG488" s="1"/>
      <c r="BH488" s="1"/>
    </row>
    <row r="489" spans="2:60" ht="15.75" customHeight="1">
      <c r="B489" s="1"/>
      <c r="C489" s="1"/>
      <c r="D489" s="1"/>
      <c r="E489" s="1"/>
      <c r="F489" s="1"/>
      <c r="L489" s="1"/>
      <c r="M489" s="1"/>
      <c r="N489" s="1"/>
      <c r="O489" s="1"/>
      <c r="P489" s="1"/>
      <c r="X489" s="1"/>
      <c r="AB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B489" s="1"/>
      <c r="BC489" s="1"/>
      <c r="BD489" s="1"/>
      <c r="BE489" s="1"/>
      <c r="BF489" s="1"/>
      <c r="BG489" s="1"/>
      <c r="BH489" s="1"/>
    </row>
    <row r="490" spans="2:60" ht="15.75" customHeight="1">
      <c r="B490" s="1"/>
      <c r="C490" s="1"/>
      <c r="D490" s="1"/>
      <c r="E490" s="1"/>
      <c r="F490" s="1"/>
      <c r="L490" s="1"/>
      <c r="M490" s="1"/>
      <c r="N490" s="1"/>
      <c r="O490" s="1"/>
      <c r="P490" s="1"/>
      <c r="X490" s="1"/>
      <c r="AB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B490" s="1"/>
      <c r="BC490" s="1"/>
      <c r="BD490" s="1"/>
      <c r="BE490" s="1"/>
      <c r="BF490" s="1"/>
      <c r="BG490" s="1"/>
      <c r="BH490" s="1"/>
    </row>
    <row r="491" spans="2:60" ht="15.75" customHeight="1">
      <c r="B491" s="1"/>
      <c r="C491" s="1"/>
      <c r="D491" s="1"/>
      <c r="E491" s="1"/>
      <c r="F491" s="1"/>
      <c r="L491" s="1"/>
      <c r="M491" s="1"/>
      <c r="N491" s="1"/>
      <c r="O491" s="1"/>
      <c r="P491" s="1"/>
      <c r="X491" s="1"/>
      <c r="AB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B491" s="1"/>
      <c r="BC491" s="1"/>
      <c r="BD491" s="1"/>
      <c r="BE491" s="1"/>
      <c r="BF491" s="1"/>
      <c r="BG491" s="1"/>
      <c r="BH491" s="1"/>
    </row>
    <row r="492" spans="2:60" ht="15.75" customHeight="1">
      <c r="B492" s="1"/>
      <c r="C492" s="1"/>
      <c r="D492" s="1"/>
      <c r="E492" s="1"/>
      <c r="F492" s="1"/>
      <c r="L492" s="1"/>
      <c r="M492" s="1"/>
      <c r="N492" s="1"/>
      <c r="O492" s="1"/>
      <c r="P492" s="1"/>
      <c r="X492" s="1"/>
      <c r="AB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B492" s="1"/>
      <c r="BC492" s="1"/>
      <c r="BD492" s="1"/>
      <c r="BE492" s="1"/>
      <c r="BF492" s="1"/>
      <c r="BG492" s="1"/>
      <c r="BH492" s="1"/>
    </row>
    <row r="493" spans="2:60" ht="15.75" customHeight="1">
      <c r="B493" s="1"/>
      <c r="C493" s="1"/>
      <c r="D493" s="1"/>
      <c r="E493" s="1"/>
      <c r="F493" s="1"/>
      <c r="L493" s="1"/>
      <c r="M493" s="1"/>
      <c r="N493" s="1"/>
      <c r="O493" s="1"/>
      <c r="P493" s="1"/>
      <c r="X493" s="1"/>
      <c r="AB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B493" s="1"/>
      <c r="BC493" s="1"/>
      <c r="BD493" s="1"/>
      <c r="BE493" s="1"/>
      <c r="BF493" s="1"/>
      <c r="BG493" s="1"/>
      <c r="BH493" s="1"/>
    </row>
    <row r="494" spans="2:60" ht="15.75" customHeight="1">
      <c r="B494" s="1"/>
      <c r="C494" s="1"/>
      <c r="D494" s="1"/>
      <c r="E494" s="1"/>
      <c r="F494" s="1"/>
      <c r="L494" s="1"/>
      <c r="M494" s="1"/>
      <c r="N494" s="1"/>
      <c r="O494" s="1"/>
      <c r="P494" s="1"/>
      <c r="X494" s="1"/>
      <c r="AB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B494" s="1"/>
      <c r="BC494" s="1"/>
      <c r="BD494" s="1"/>
      <c r="BE494" s="1"/>
      <c r="BF494" s="1"/>
      <c r="BG494" s="1"/>
      <c r="BH494" s="1"/>
    </row>
    <row r="495" spans="2:60" ht="15.75" customHeight="1">
      <c r="B495" s="1"/>
      <c r="C495" s="1"/>
      <c r="D495" s="1"/>
      <c r="E495" s="1"/>
      <c r="F495" s="1"/>
      <c r="L495" s="1"/>
      <c r="M495" s="1"/>
      <c r="N495" s="1"/>
      <c r="O495" s="1"/>
      <c r="P495" s="1"/>
      <c r="X495" s="1"/>
      <c r="AB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B495" s="1"/>
      <c r="BC495" s="1"/>
      <c r="BD495" s="1"/>
      <c r="BE495" s="1"/>
      <c r="BF495" s="1"/>
      <c r="BG495" s="1"/>
      <c r="BH495" s="1"/>
    </row>
    <row r="496" spans="2:60" ht="15.75" customHeight="1">
      <c r="B496" s="1"/>
      <c r="C496" s="1"/>
      <c r="D496" s="1"/>
      <c r="E496" s="1"/>
      <c r="F496" s="1"/>
      <c r="L496" s="1"/>
      <c r="M496" s="1"/>
      <c r="N496" s="1"/>
      <c r="O496" s="1"/>
      <c r="P496" s="1"/>
      <c r="X496" s="1"/>
      <c r="AB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B496" s="1"/>
      <c r="BC496" s="1"/>
      <c r="BD496" s="1"/>
      <c r="BE496" s="1"/>
      <c r="BF496" s="1"/>
      <c r="BG496" s="1"/>
      <c r="BH496" s="1"/>
    </row>
    <row r="497" spans="2:60" ht="15.75" customHeight="1">
      <c r="B497" s="1"/>
      <c r="C497" s="1"/>
      <c r="D497" s="1"/>
      <c r="E497" s="1"/>
      <c r="F497" s="1"/>
      <c r="L497" s="1"/>
      <c r="M497" s="1"/>
      <c r="N497" s="1"/>
      <c r="O497" s="1"/>
      <c r="P497" s="1"/>
      <c r="X497" s="1"/>
      <c r="AB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B497" s="1"/>
      <c r="BC497" s="1"/>
      <c r="BD497" s="1"/>
      <c r="BE497" s="1"/>
      <c r="BF497" s="1"/>
      <c r="BG497" s="1"/>
      <c r="BH497" s="1"/>
    </row>
    <row r="498" spans="2:60" ht="15.75" customHeight="1">
      <c r="B498" s="1"/>
      <c r="C498" s="1"/>
      <c r="D498" s="1"/>
      <c r="E498" s="1"/>
      <c r="F498" s="1"/>
      <c r="L498" s="1"/>
      <c r="M498" s="1"/>
      <c r="N498" s="1"/>
      <c r="O498" s="1"/>
      <c r="P498" s="1"/>
      <c r="X498" s="1"/>
      <c r="AB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B498" s="1"/>
      <c r="BC498" s="1"/>
      <c r="BD498" s="1"/>
      <c r="BE498" s="1"/>
      <c r="BF498" s="1"/>
      <c r="BG498" s="1"/>
      <c r="BH498" s="1"/>
    </row>
    <row r="499" spans="2:60" ht="15.75" customHeight="1">
      <c r="B499" s="1"/>
      <c r="C499" s="1"/>
      <c r="D499" s="1"/>
      <c r="E499" s="1"/>
      <c r="F499" s="1"/>
      <c r="L499" s="1"/>
      <c r="M499" s="1"/>
      <c r="N499" s="1"/>
      <c r="O499" s="1"/>
      <c r="P499" s="1"/>
      <c r="X499" s="1"/>
      <c r="AB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B499" s="1"/>
      <c r="BC499" s="1"/>
      <c r="BD499" s="1"/>
      <c r="BE499" s="1"/>
      <c r="BF499" s="1"/>
      <c r="BG499" s="1"/>
      <c r="BH499" s="1"/>
    </row>
    <row r="500" spans="2:60" ht="15.75" customHeight="1">
      <c r="B500" s="1"/>
      <c r="C500" s="1"/>
      <c r="D500" s="1"/>
      <c r="E500" s="1"/>
      <c r="F500" s="1"/>
      <c r="L500" s="1"/>
      <c r="M500" s="1"/>
      <c r="N500" s="1"/>
      <c r="O500" s="1"/>
      <c r="P500" s="1"/>
      <c r="X500" s="1"/>
      <c r="AB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B500" s="1"/>
      <c r="BC500" s="1"/>
      <c r="BD500" s="1"/>
      <c r="BE500" s="1"/>
      <c r="BF500" s="1"/>
      <c r="BG500" s="1"/>
      <c r="BH500" s="1"/>
    </row>
    <row r="501" spans="2:60" ht="15.75" customHeight="1">
      <c r="B501" s="1"/>
      <c r="C501" s="1"/>
      <c r="D501" s="1"/>
      <c r="E501" s="1"/>
      <c r="F501" s="1"/>
      <c r="L501" s="1"/>
      <c r="M501" s="1"/>
      <c r="N501" s="1"/>
      <c r="O501" s="1"/>
      <c r="P501" s="1"/>
      <c r="X501" s="1"/>
      <c r="AB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B501" s="1"/>
      <c r="BC501" s="1"/>
      <c r="BD501" s="1"/>
      <c r="BE501" s="1"/>
      <c r="BF501" s="1"/>
      <c r="BG501" s="1"/>
      <c r="BH501" s="1"/>
    </row>
    <row r="502" spans="2:60" ht="15.75" customHeight="1">
      <c r="B502" s="1"/>
      <c r="C502" s="1"/>
      <c r="D502" s="1"/>
      <c r="E502" s="1"/>
      <c r="F502" s="1"/>
      <c r="L502" s="1"/>
      <c r="M502" s="1"/>
      <c r="N502" s="1"/>
      <c r="O502" s="1"/>
      <c r="P502" s="1"/>
      <c r="X502" s="1"/>
      <c r="AB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B502" s="1"/>
      <c r="BC502" s="1"/>
      <c r="BD502" s="1"/>
      <c r="BE502" s="1"/>
      <c r="BF502" s="1"/>
      <c r="BG502" s="1"/>
      <c r="BH502" s="1"/>
    </row>
    <row r="503" spans="2:60" ht="15.75" customHeight="1">
      <c r="B503" s="1"/>
      <c r="C503" s="1"/>
      <c r="D503" s="1"/>
      <c r="E503" s="1"/>
      <c r="F503" s="1"/>
      <c r="L503" s="1"/>
      <c r="M503" s="1"/>
      <c r="N503" s="1"/>
      <c r="O503" s="1"/>
      <c r="P503" s="1"/>
      <c r="X503" s="1"/>
      <c r="AB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B503" s="1"/>
      <c r="BC503" s="1"/>
      <c r="BD503" s="1"/>
      <c r="BE503" s="1"/>
      <c r="BF503" s="1"/>
      <c r="BG503" s="1"/>
      <c r="BH503" s="1"/>
    </row>
    <row r="504" spans="2:60" ht="15.75" customHeight="1">
      <c r="B504" s="1"/>
      <c r="C504" s="1"/>
      <c r="D504" s="1"/>
      <c r="E504" s="1"/>
      <c r="F504" s="1"/>
      <c r="L504" s="1"/>
      <c r="M504" s="1"/>
      <c r="N504" s="1"/>
      <c r="O504" s="1"/>
      <c r="P504" s="1"/>
      <c r="X504" s="1"/>
      <c r="AB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B504" s="1"/>
      <c r="BC504" s="1"/>
      <c r="BD504" s="1"/>
      <c r="BE504" s="1"/>
      <c r="BF504" s="1"/>
      <c r="BG504" s="1"/>
      <c r="BH504" s="1"/>
    </row>
    <row r="505" spans="2:60" ht="15.75" customHeight="1">
      <c r="B505" s="1"/>
      <c r="C505" s="1"/>
      <c r="D505" s="1"/>
      <c r="E505" s="1"/>
      <c r="F505" s="1"/>
      <c r="L505" s="1"/>
      <c r="M505" s="1"/>
      <c r="N505" s="1"/>
      <c r="O505" s="1"/>
      <c r="P505" s="1"/>
      <c r="X505" s="1"/>
      <c r="AB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B505" s="1"/>
      <c r="BC505" s="1"/>
      <c r="BD505" s="1"/>
      <c r="BE505" s="1"/>
      <c r="BF505" s="1"/>
      <c r="BG505" s="1"/>
      <c r="BH505" s="1"/>
    </row>
    <row r="506" spans="2:60" ht="15.75" customHeight="1">
      <c r="B506" s="1"/>
      <c r="C506" s="1"/>
      <c r="D506" s="1"/>
      <c r="E506" s="1"/>
      <c r="F506" s="1"/>
      <c r="L506" s="1"/>
      <c r="M506" s="1"/>
      <c r="N506" s="1"/>
      <c r="O506" s="1"/>
      <c r="P506" s="1"/>
      <c r="X506" s="1"/>
      <c r="AB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B506" s="1"/>
      <c r="BC506" s="1"/>
      <c r="BD506" s="1"/>
      <c r="BE506" s="1"/>
      <c r="BF506" s="1"/>
      <c r="BG506" s="1"/>
      <c r="BH506" s="1"/>
    </row>
    <row r="507" spans="2:60" ht="15.75" customHeight="1">
      <c r="B507" s="1"/>
      <c r="C507" s="1"/>
      <c r="D507" s="1"/>
      <c r="E507" s="1"/>
      <c r="F507" s="1"/>
      <c r="L507" s="1"/>
      <c r="M507" s="1"/>
      <c r="N507" s="1"/>
      <c r="O507" s="1"/>
      <c r="P507" s="1"/>
      <c r="X507" s="1"/>
      <c r="AB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B507" s="1"/>
      <c r="BC507" s="1"/>
      <c r="BD507" s="1"/>
      <c r="BE507" s="1"/>
      <c r="BF507" s="1"/>
      <c r="BG507" s="1"/>
      <c r="BH507" s="1"/>
    </row>
    <row r="508" spans="2:60" ht="15.75" customHeight="1">
      <c r="B508" s="1"/>
      <c r="C508" s="1"/>
      <c r="D508" s="1"/>
      <c r="E508" s="1"/>
      <c r="F508" s="1"/>
      <c r="L508" s="1"/>
      <c r="M508" s="1"/>
      <c r="N508" s="1"/>
      <c r="O508" s="1"/>
      <c r="P508" s="1"/>
      <c r="X508" s="1"/>
      <c r="AB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B508" s="1"/>
      <c r="BC508" s="1"/>
      <c r="BD508" s="1"/>
      <c r="BE508" s="1"/>
      <c r="BF508" s="1"/>
      <c r="BG508" s="1"/>
      <c r="BH508" s="1"/>
    </row>
    <row r="509" spans="2:60" ht="15.75" customHeight="1">
      <c r="B509" s="1"/>
      <c r="C509" s="1"/>
      <c r="D509" s="1"/>
      <c r="E509" s="1"/>
      <c r="F509" s="1"/>
      <c r="L509" s="1"/>
      <c r="M509" s="1"/>
      <c r="N509" s="1"/>
      <c r="O509" s="1"/>
      <c r="P509" s="1"/>
      <c r="X509" s="1"/>
      <c r="AB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B509" s="1"/>
      <c r="BC509" s="1"/>
      <c r="BD509" s="1"/>
      <c r="BE509" s="1"/>
      <c r="BF509" s="1"/>
      <c r="BG509" s="1"/>
      <c r="BH509" s="1"/>
    </row>
    <row r="510" spans="2:60" ht="15.75" customHeight="1">
      <c r="B510" s="1"/>
      <c r="C510" s="1"/>
      <c r="D510" s="1"/>
      <c r="E510" s="1"/>
      <c r="F510" s="1"/>
      <c r="L510" s="1"/>
      <c r="M510" s="1"/>
      <c r="N510" s="1"/>
      <c r="O510" s="1"/>
      <c r="P510" s="1"/>
      <c r="X510" s="1"/>
      <c r="AB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B510" s="1"/>
      <c r="BC510" s="1"/>
      <c r="BD510" s="1"/>
      <c r="BE510" s="1"/>
      <c r="BF510" s="1"/>
      <c r="BG510" s="1"/>
      <c r="BH510" s="1"/>
    </row>
    <row r="511" spans="2:60" ht="15.75" customHeight="1">
      <c r="B511" s="1"/>
      <c r="C511" s="1"/>
      <c r="D511" s="1"/>
      <c r="E511" s="1"/>
      <c r="F511" s="1"/>
      <c r="L511" s="1"/>
      <c r="M511" s="1"/>
      <c r="N511" s="1"/>
      <c r="O511" s="1"/>
      <c r="P511" s="1"/>
      <c r="X511" s="1"/>
      <c r="AB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B511" s="1"/>
      <c r="BC511" s="1"/>
      <c r="BD511" s="1"/>
      <c r="BE511" s="1"/>
      <c r="BF511" s="1"/>
      <c r="BG511" s="1"/>
      <c r="BH511" s="1"/>
    </row>
    <row r="512" spans="2:60" ht="15.75" customHeight="1">
      <c r="B512" s="1"/>
      <c r="C512" s="1"/>
      <c r="D512" s="1"/>
      <c r="E512" s="1"/>
      <c r="F512" s="1"/>
      <c r="L512" s="1"/>
      <c r="M512" s="1"/>
      <c r="N512" s="1"/>
      <c r="O512" s="1"/>
      <c r="P512" s="1"/>
      <c r="X512" s="1"/>
      <c r="AB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B512" s="1"/>
      <c r="BC512" s="1"/>
      <c r="BD512" s="1"/>
      <c r="BE512" s="1"/>
      <c r="BF512" s="1"/>
      <c r="BG512" s="1"/>
      <c r="BH512" s="1"/>
    </row>
    <row r="513" spans="2:60" ht="15.75" customHeight="1">
      <c r="B513" s="1"/>
      <c r="C513" s="1"/>
      <c r="D513" s="1"/>
      <c r="E513" s="1"/>
      <c r="F513" s="1"/>
      <c r="L513" s="1"/>
      <c r="M513" s="1"/>
      <c r="N513" s="1"/>
      <c r="O513" s="1"/>
      <c r="P513" s="1"/>
      <c r="X513" s="1"/>
      <c r="AB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B513" s="1"/>
      <c r="BC513" s="1"/>
      <c r="BD513" s="1"/>
      <c r="BE513" s="1"/>
      <c r="BF513" s="1"/>
      <c r="BG513" s="1"/>
      <c r="BH513" s="1"/>
    </row>
    <row r="514" spans="2:60" ht="15.75" customHeight="1">
      <c r="B514" s="1"/>
      <c r="C514" s="1"/>
      <c r="D514" s="1"/>
      <c r="E514" s="1"/>
      <c r="F514" s="1"/>
      <c r="L514" s="1"/>
      <c r="M514" s="1"/>
      <c r="N514" s="1"/>
      <c r="O514" s="1"/>
      <c r="P514" s="1"/>
      <c r="X514" s="1"/>
      <c r="AB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B514" s="1"/>
      <c r="BC514" s="1"/>
      <c r="BD514" s="1"/>
      <c r="BE514" s="1"/>
      <c r="BF514" s="1"/>
      <c r="BG514" s="1"/>
      <c r="BH514" s="1"/>
    </row>
    <row r="515" spans="2:60" ht="15.75" customHeight="1">
      <c r="B515" s="1"/>
      <c r="C515" s="1"/>
      <c r="D515" s="1"/>
      <c r="E515" s="1"/>
      <c r="F515" s="1"/>
      <c r="L515" s="1"/>
      <c r="M515" s="1"/>
      <c r="N515" s="1"/>
      <c r="O515" s="1"/>
      <c r="P515" s="1"/>
      <c r="X515" s="1"/>
      <c r="AB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B515" s="1"/>
      <c r="BC515" s="1"/>
      <c r="BD515" s="1"/>
      <c r="BE515" s="1"/>
      <c r="BF515" s="1"/>
      <c r="BG515" s="1"/>
      <c r="BH515" s="1"/>
    </row>
    <row r="516" spans="2:60" ht="15.75" customHeight="1">
      <c r="B516" s="1"/>
      <c r="C516" s="1"/>
      <c r="D516" s="1"/>
      <c r="E516" s="1"/>
      <c r="F516" s="1"/>
      <c r="L516" s="1"/>
      <c r="M516" s="1"/>
      <c r="N516" s="1"/>
      <c r="O516" s="1"/>
      <c r="P516" s="1"/>
      <c r="X516" s="1"/>
      <c r="AB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B516" s="1"/>
      <c r="BC516" s="1"/>
      <c r="BD516" s="1"/>
      <c r="BE516" s="1"/>
      <c r="BF516" s="1"/>
      <c r="BG516" s="1"/>
      <c r="BH516" s="1"/>
    </row>
    <row r="517" spans="2:60" ht="15.75" customHeight="1">
      <c r="B517" s="1"/>
      <c r="C517" s="1"/>
      <c r="D517" s="1"/>
      <c r="E517" s="1"/>
      <c r="F517" s="1"/>
      <c r="L517" s="1"/>
      <c r="M517" s="1"/>
      <c r="N517" s="1"/>
      <c r="O517" s="1"/>
      <c r="P517" s="1"/>
      <c r="X517" s="1"/>
      <c r="AB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B517" s="1"/>
      <c r="BC517" s="1"/>
      <c r="BD517" s="1"/>
      <c r="BE517" s="1"/>
      <c r="BF517" s="1"/>
      <c r="BG517" s="1"/>
      <c r="BH517" s="1"/>
    </row>
    <row r="518" spans="2:60" ht="15.75" customHeight="1">
      <c r="B518" s="1"/>
      <c r="C518" s="1"/>
      <c r="D518" s="1"/>
      <c r="E518" s="1"/>
      <c r="F518" s="1"/>
      <c r="L518" s="1"/>
      <c r="M518" s="1"/>
      <c r="N518" s="1"/>
      <c r="O518" s="1"/>
      <c r="P518" s="1"/>
      <c r="X518" s="1"/>
      <c r="AB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B518" s="1"/>
      <c r="BC518" s="1"/>
      <c r="BD518" s="1"/>
      <c r="BE518" s="1"/>
      <c r="BF518" s="1"/>
      <c r="BG518" s="1"/>
      <c r="BH518" s="1"/>
    </row>
    <row r="519" spans="2:60" ht="15.75" customHeight="1">
      <c r="B519" s="1"/>
      <c r="C519" s="1"/>
      <c r="D519" s="1"/>
      <c r="E519" s="1"/>
      <c r="F519" s="1"/>
      <c r="L519" s="1"/>
      <c r="M519" s="1"/>
      <c r="N519" s="1"/>
      <c r="O519" s="1"/>
      <c r="P519" s="1"/>
      <c r="X519" s="1"/>
      <c r="AB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B519" s="1"/>
      <c r="BC519" s="1"/>
      <c r="BD519" s="1"/>
      <c r="BE519" s="1"/>
      <c r="BF519" s="1"/>
      <c r="BG519" s="1"/>
      <c r="BH519" s="1"/>
    </row>
    <row r="520" spans="2:60" ht="15.75" customHeight="1">
      <c r="B520" s="1"/>
      <c r="C520" s="1"/>
      <c r="D520" s="1"/>
      <c r="E520" s="1"/>
      <c r="F520" s="1"/>
      <c r="L520" s="1"/>
      <c r="M520" s="1"/>
      <c r="N520" s="1"/>
      <c r="O520" s="1"/>
      <c r="P520" s="1"/>
      <c r="X520" s="1"/>
      <c r="AB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B520" s="1"/>
      <c r="BC520" s="1"/>
      <c r="BD520" s="1"/>
      <c r="BE520" s="1"/>
      <c r="BF520" s="1"/>
      <c r="BG520" s="1"/>
      <c r="BH520" s="1"/>
    </row>
    <row r="521" spans="2:60" ht="15.75" customHeight="1">
      <c r="B521" s="1"/>
      <c r="C521" s="1"/>
      <c r="D521" s="1"/>
      <c r="E521" s="1"/>
      <c r="F521" s="1"/>
      <c r="L521" s="1"/>
      <c r="M521" s="1"/>
      <c r="N521" s="1"/>
      <c r="O521" s="1"/>
      <c r="P521" s="1"/>
      <c r="X521" s="1"/>
      <c r="AB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B521" s="1"/>
      <c r="BC521" s="1"/>
      <c r="BD521" s="1"/>
      <c r="BE521" s="1"/>
      <c r="BF521" s="1"/>
      <c r="BG521" s="1"/>
      <c r="BH521" s="1"/>
    </row>
    <row r="522" spans="2:60" ht="15.75" customHeight="1">
      <c r="B522" s="1"/>
      <c r="C522" s="1"/>
      <c r="D522" s="1"/>
      <c r="E522" s="1"/>
      <c r="F522" s="1"/>
      <c r="L522" s="1"/>
      <c r="M522" s="1"/>
      <c r="N522" s="1"/>
      <c r="O522" s="1"/>
      <c r="P522" s="1"/>
      <c r="X522" s="1"/>
      <c r="AB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B522" s="1"/>
      <c r="BC522" s="1"/>
      <c r="BD522" s="1"/>
      <c r="BE522" s="1"/>
      <c r="BF522" s="1"/>
      <c r="BG522" s="1"/>
      <c r="BH522" s="1"/>
    </row>
    <row r="523" spans="2:60" ht="15.75" customHeight="1">
      <c r="B523" s="1"/>
      <c r="C523" s="1"/>
      <c r="D523" s="1"/>
      <c r="E523" s="1"/>
      <c r="F523" s="1"/>
      <c r="L523" s="1"/>
      <c r="M523" s="1"/>
      <c r="N523" s="1"/>
      <c r="O523" s="1"/>
      <c r="P523" s="1"/>
      <c r="X523" s="1"/>
      <c r="AB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B523" s="1"/>
      <c r="BC523" s="1"/>
      <c r="BD523" s="1"/>
      <c r="BE523" s="1"/>
      <c r="BF523" s="1"/>
      <c r="BG523" s="1"/>
      <c r="BH523" s="1"/>
    </row>
    <row r="524" spans="2:60" ht="15.75" customHeight="1">
      <c r="B524" s="1"/>
      <c r="C524" s="1"/>
      <c r="D524" s="1"/>
      <c r="E524" s="1"/>
      <c r="F524" s="1"/>
      <c r="L524" s="1"/>
      <c r="M524" s="1"/>
      <c r="N524" s="1"/>
      <c r="O524" s="1"/>
      <c r="P524" s="1"/>
      <c r="X524" s="1"/>
      <c r="AB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B524" s="1"/>
      <c r="BC524" s="1"/>
      <c r="BD524" s="1"/>
      <c r="BE524" s="1"/>
      <c r="BF524" s="1"/>
      <c r="BG524" s="1"/>
      <c r="BH524" s="1"/>
    </row>
    <row r="525" spans="2:60" ht="15.75" customHeight="1">
      <c r="B525" s="1"/>
      <c r="C525" s="1"/>
      <c r="D525" s="1"/>
      <c r="E525" s="1"/>
      <c r="F525" s="1"/>
      <c r="L525" s="1"/>
      <c r="M525" s="1"/>
      <c r="N525" s="1"/>
      <c r="O525" s="1"/>
      <c r="P525" s="1"/>
      <c r="X525" s="1"/>
      <c r="AB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B525" s="1"/>
      <c r="BC525" s="1"/>
      <c r="BD525" s="1"/>
      <c r="BE525" s="1"/>
      <c r="BF525" s="1"/>
      <c r="BG525" s="1"/>
      <c r="BH525" s="1"/>
    </row>
    <row r="526" spans="2:60" ht="15.75" customHeight="1">
      <c r="B526" s="1"/>
      <c r="C526" s="1"/>
      <c r="D526" s="1"/>
      <c r="E526" s="1"/>
      <c r="F526" s="1"/>
      <c r="L526" s="1"/>
      <c r="M526" s="1"/>
      <c r="N526" s="1"/>
      <c r="O526" s="1"/>
      <c r="P526" s="1"/>
      <c r="X526" s="1"/>
      <c r="AB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B526" s="1"/>
      <c r="BC526" s="1"/>
      <c r="BD526" s="1"/>
      <c r="BE526" s="1"/>
      <c r="BF526" s="1"/>
      <c r="BG526" s="1"/>
      <c r="BH526" s="1"/>
    </row>
    <row r="527" spans="2:60" ht="15.75" customHeight="1">
      <c r="B527" s="1"/>
      <c r="C527" s="1"/>
      <c r="D527" s="1"/>
      <c r="E527" s="1"/>
      <c r="F527" s="1"/>
      <c r="L527" s="1"/>
      <c r="M527" s="1"/>
      <c r="N527" s="1"/>
      <c r="O527" s="1"/>
      <c r="P527" s="1"/>
      <c r="X527" s="1"/>
      <c r="AB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B527" s="1"/>
      <c r="BC527" s="1"/>
      <c r="BD527" s="1"/>
      <c r="BE527" s="1"/>
      <c r="BF527" s="1"/>
      <c r="BG527" s="1"/>
      <c r="BH527" s="1"/>
    </row>
    <row r="528" spans="2:60" ht="15.75" customHeight="1">
      <c r="B528" s="1"/>
      <c r="C528" s="1"/>
      <c r="D528" s="1"/>
      <c r="E528" s="1"/>
      <c r="F528" s="1"/>
      <c r="L528" s="1"/>
      <c r="M528" s="1"/>
      <c r="N528" s="1"/>
      <c r="O528" s="1"/>
      <c r="P528" s="1"/>
      <c r="X528" s="1"/>
      <c r="AB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B528" s="1"/>
      <c r="BC528" s="1"/>
      <c r="BD528" s="1"/>
      <c r="BE528" s="1"/>
      <c r="BF528" s="1"/>
      <c r="BG528" s="1"/>
      <c r="BH528" s="1"/>
    </row>
    <row r="529" spans="2:60" ht="15.75" customHeight="1">
      <c r="B529" s="1"/>
      <c r="C529" s="1"/>
      <c r="D529" s="1"/>
      <c r="E529" s="1"/>
      <c r="F529" s="1"/>
      <c r="L529" s="1"/>
      <c r="M529" s="1"/>
      <c r="N529" s="1"/>
      <c r="O529" s="1"/>
      <c r="P529" s="1"/>
      <c r="X529" s="1"/>
      <c r="AB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B529" s="1"/>
      <c r="BC529" s="1"/>
      <c r="BD529" s="1"/>
      <c r="BE529" s="1"/>
      <c r="BF529" s="1"/>
      <c r="BG529" s="1"/>
      <c r="BH529" s="1"/>
    </row>
    <row r="530" spans="2:60" ht="15.75" customHeight="1">
      <c r="B530" s="1"/>
      <c r="C530" s="1"/>
      <c r="D530" s="1"/>
      <c r="E530" s="1"/>
      <c r="F530" s="1"/>
      <c r="L530" s="1"/>
      <c r="M530" s="1"/>
      <c r="N530" s="1"/>
      <c r="O530" s="1"/>
      <c r="P530" s="1"/>
      <c r="X530" s="1"/>
      <c r="AB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B530" s="1"/>
      <c r="BC530" s="1"/>
      <c r="BD530" s="1"/>
      <c r="BE530" s="1"/>
      <c r="BF530" s="1"/>
      <c r="BG530" s="1"/>
      <c r="BH530" s="1"/>
    </row>
    <row r="531" spans="2:60" ht="15.75" customHeight="1">
      <c r="B531" s="1"/>
      <c r="C531" s="1"/>
      <c r="D531" s="1"/>
      <c r="E531" s="1"/>
      <c r="F531" s="1"/>
      <c r="L531" s="1"/>
      <c r="M531" s="1"/>
      <c r="N531" s="1"/>
      <c r="O531" s="1"/>
      <c r="P531" s="1"/>
      <c r="X531" s="1"/>
      <c r="AB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B531" s="1"/>
      <c r="BC531" s="1"/>
      <c r="BD531" s="1"/>
      <c r="BE531" s="1"/>
      <c r="BF531" s="1"/>
      <c r="BG531" s="1"/>
      <c r="BH531" s="1"/>
    </row>
    <row r="532" spans="2:60" ht="15.75" customHeight="1">
      <c r="B532" s="1"/>
      <c r="C532" s="1"/>
      <c r="D532" s="1"/>
      <c r="E532" s="1"/>
      <c r="F532" s="1"/>
      <c r="L532" s="1"/>
      <c r="M532" s="1"/>
      <c r="N532" s="1"/>
      <c r="O532" s="1"/>
      <c r="P532" s="1"/>
      <c r="X532" s="1"/>
      <c r="AB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B532" s="1"/>
      <c r="BC532" s="1"/>
      <c r="BD532" s="1"/>
      <c r="BE532" s="1"/>
      <c r="BF532" s="1"/>
      <c r="BG532" s="1"/>
      <c r="BH532" s="1"/>
    </row>
    <row r="533" spans="2:60" ht="15.75" customHeight="1">
      <c r="B533" s="1"/>
      <c r="C533" s="1"/>
      <c r="D533" s="1"/>
      <c r="E533" s="1"/>
      <c r="F533" s="1"/>
      <c r="L533" s="1"/>
      <c r="M533" s="1"/>
      <c r="N533" s="1"/>
      <c r="O533" s="1"/>
      <c r="P533" s="1"/>
      <c r="X533" s="1"/>
      <c r="AB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B533" s="1"/>
      <c r="BC533" s="1"/>
      <c r="BD533" s="1"/>
      <c r="BE533" s="1"/>
      <c r="BF533" s="1"/>
      <c r="BG533" s="1"/>
      <c r="BH533" s="1"/>
    </row>
    <row r="534" spans="2:60" ht="15.75" customHeight="1">
      <c r="B534" s="1"/>
      <c r="C534" s="1"/>
      <c r="D534" s="1"/>
      <c r="E534" s="1"/>
      <c r="F534" s="1"/>
      <c r="L534" s="1"/>
      <c r="M534" s="1"/>
      <c r="N534" s="1"/>
      <c r="O534" s="1"/>
      <c r="P534" s="1"/>
      <c r="X534" s="1"/>
      <c r="AB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B534" s="1"/>
      <c r="BC534" s="1"/>
      <c r="BD534" s="1"/>
      <c r="BE534" s="1"/>
      <c r="BF534" s="1"/>
      <c r="BG534" s="1"/>
      <c r="BH534" s="1"/>
    </row>
    <row r="535" spans="2:60" ht="15.75" customHeight="1">
      <c r="B535" s="1"/>
      <c r="C535" s="1"/>
      <c r="D535" s="1"/>
      <c r="E535" s="1"/>
      <c r="F535" s="1"/>
      <c r="L535" s="1"/>
      <c r="M535" s="1"/>
      <c r="N535" s="1"/>
      <c r="O535" s="1"/>
      <c r="P535" s="1"/>
      <c r="X535" s="1"/>
      <c r="AB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B535" s="1"/>
      <c r="BC535" s="1"/>
      <c r="BD535" s="1"/>
      <c r="BE535" s="1"/>
      <c r="BF535" s="1"/>
      <c r="BG535" s="1"/>
      <c r="BH535" s="1"/>
    </row>
    <row r="536" spans="2:60" ht="15.75" customHeight="1">
      <c r="B536" s="1"/>
      <c r="C536" s="1"/>
      <c r="D536" s="1"/>
      <c r="E536" s="1"/>
      <c r="F536" s="1"/>
      <c r="L536" s="1"/>
      <c r="M536" s="1"/>
      <c r="N536" s="1"/>
      <c r="O536" s="1"/>
      <c r="P536" s="1"/>
      <c r="X536" s="1"/>
      <c r="AB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B536" s="1"/>
      <c r="BC536" s="1"/>
      <c r="BD536" s="1"/>
      <c r="BE536" s="1"/>
      <c r="BF536" s="1"/>
      <c r="BG536" s="1"/>
      <c r="BH536" s="1"/>
    </row>
    <row r="537" spans="2:60" ht="15.75" customHeight="1">
      <c r="B537" s="1"/>
      <c r="C537" s="1"/>
      <c r="D537" s="1"/>
      <c r="E537" s="1"/>
      <c r="F537" s="1"/>
      <c r="L537" s="1"/>
      <c r="M537" s="1"/>
      <c r="N537" s="1"/>
      <c r="O537" s="1"/>
      <c r="P537" s="1"/>
      <c r="X537" s="1"/>
      <c r="AB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B537" s="1"/>
      <c r="BC537" s="1"/>
      <c r="BD537" s="1"/>
      <c r="BE537" s="1"/>
      <c r="BF537" s="1"/>
      <c r="BG537" s="1"/>
      <c r="BH537" s="1"/>
    </row>
    <row r="538" spans="2:60" ht="15.75" customHeight="1">
      <c r="B538" s="1"/>
      <c r="C538" s="1"/>
      <c r="D538" s="1"/>
      <c r="E538" s="1"/>
      <c r="F538" s="1"/>
      <c r="L538" s="1"/>
      <c r="M538" s="1"/>
      <c r="N538" s="1"/>
      <c r="O538" s="1"/>
      <c r="P538" s="1"/>
      <c r="X538" s="1"/>
      <c r="AB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B538" s="1"/>
      <c r="BC538" s="1"/>
      <c r="BD538" s="1"/>
      <c r="BE538" s="1"/>
      <c r="BF538" s="1"/>
      <c r="BG538" s="1"/>
      <c r="BH538" s="1"/>
    </row>
    <row r="539" spans="2:60" ht="15.75" customHeight="1">
      <c r="B539" s="1"/>
      <c r="C539" s="1"/>
      <c r="D539" s="1"/>
      <c r="E539" s="1"/>
      <c r="F539" s="1"/>
      <c r="L539" s="1"/>
      <c r="M539" s="1"/>
      <c r="N539" s="1"/>
      <c r="O539" s="1"/>
      <c r="P539" s="1"/>
      <c r="X539" s="1"/>
      <c r="AB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B539" s="1"/>
      <c r="BC539" s="1"/>
      <c r="BD539" s="1"/>
      <c r="BE539" s="1"/>
      <c r="BF539" s="1"/>
      <c r="BG539" s="1"/>
      <c r="BH539" s="1"/>
    </row>
    <row r="540" spans="2:60" ht="15.75" customHeight="1">
      <c r="B540" s="1"/>
      <c r="C540" s="1"/>
      <c r="D540" s="1"/>
      <c r="E540" s="1"/>
      <c r="F540" s="1"/>
      <c r="L540" s="1"/>
      <c r="M540" s="1"/>
      <c r="N540" s="1"/>
      <c r="O540" s="1"/>
      <c r="P540" s="1"/>
      <c r="X540" s="1"/>
      <c r="AB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B540" s="1"/>
      <c r="BC540" s="1"/>
      <c r="BD540" s="1"/>
      <c r="BE540" s="1"/>
      <c r="BF540" s="1"/>
      <c r="BG540" s="1"/>
      <c r="BH540" s="1"/>
    </row>
    <row r="541" spans="2:60" ht="15.75" customHeight="1">
      <c r="B541" s="1"/>
      <c r="C541" s="1"/>
      <c r="D541" s="1"/>
      <c r="E541" s="1"/>
      <c r="F541" s="1"/>
      <c r="L541" s="1"/>
      <c r="M541" s="1"/>
      <c r="N541" s="1"/>
      <c r="O541" s="1"/>
      <c r="P541" s="1"/>
      <c r="X541" s="1"/>
      <c r="AB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B541" s="1"/>
      <c r="BC541" s="1"/>
      <c r="BD541" s="1"/>
      <c r="BE541" s="1"/>
      <c r="BF541" s="1"/>
      <c r="BG541" s="1"/>
      <c r="BH541" s="1"/>
    </row>
    <row r="542" spans="2:60" ht="15.75" customHeight="1">
      <c r="B542" s="1"/>
      <c r="C542" s="1"/>
      <c r="D542" s="1"/>
      <c r="E542" s="1"/>
      <c r="F542" s="1"/>
      <c r="L542" s="1"/>
      <c r="M542" s="1"/>
      <c r="N542" s="1"/>
      <c r="O542" s="1"/>
      <c r="P542" s="1"/>
      <c r="X542" s="1"/>
      <c r="AB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B542" s="1"/>
      <c r="BC542" s="1"/>
      <c r="BD542" s="1"/>
      <c r="BE542" s="1"/>
      <c r="BF542" s="1"/>
      <c r="BG542" s="1"/>
      <c r="BH542" s="1"/>
    </row>
    <row r="543" spans="2:60" ht="15.75" customHeight="1">
      <c r="B543" s="1"/>
      <c r="C543" s="1"/>
      <c r="D543" s="1"/>
      <c r="E543" s="1"/>
      <c r="F543" s="1"/>
      <c r="L543" s="1"/>
      <c r="M543" s="1"/>
      <c r="N543" s="1"/>
      <c r="O543" s="1"/>
      <c r="P543" s="1"/>
      <c r="X543" s="1"/>
      <c r="AB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B543" s="1"/>
      <c r="BC543" s="1"/>
      <c r="BD543" s="1"/>
      <c r="BE543" s="1"/>
      <c r="BF543" s="1"/>
      <c r="BG543" s="1"/>
      <c r="BH543" s="1"/>
    </row>
    <row r="544" spans="2:60" ht="15.75" customHeight="1">
      <c r="B544" s="1"/>
      <c r="C544" s="1"/>
      <c r="D544" s="1"/>
      <c r="E544" s="1"/>
      <c r="F544" s="1"/>
      <c r="L544" s="1"/>
      <c r="M544" s="1"/>
      <c r="N544" s="1"/>
      <c r="O544" s="1"/>
      <c r="P544" s="1"/>
      <c r="X544" s="1"/>
      <c r="AB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B544" s="1"/>
      <c r="BC544" s="1"/>
      <c r="BD544" s="1"/>
      <c r="BE544" s="1"/>
      <c r="BF544" s="1"/>
      <c r="BG544" s="1"/>
      <c r="BH544" s="1"/>
    </row>
    <row r="545" spans="2:60" ht="15.75" customHeight="1">
      <c r="B545" s="1"/>
      <c r="C545" s="1"/>
      <c r="D545" s="1"/>
      <c r="E545" s="1"/>
      <c r="F545" s="1"/>
      <c r="L545" s="1"/>
      <c r="M545" s="1"/>
      <c r="N545" s="1"/>
      <c r="O545" s="1"/>
      <c r="P545" s="1"/>
      <c r="X545" s="1"/>
      <c r="AB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B545" s="1"/>
      <c r="BC545" s="1"/>
      <c r="BD545" s="1"/>
      <c r="BE545" s="1"/>
      <c r="BF545" s="1"/>
      <c r="BG545" s="1"/>
      <c r="BH545" s="1"/>
    </row>
    <row r="546" spans="2:60" ht="15.75" customHeight="1">
      <c r="B546" s="1"/>
      <c r="C546" s="1"/>
      <c r="D546" s="1"/>
      <c r="E546" s="1"/>
      <c r="F546" s="1"/>
      <c r="L546" s="1"/>
      <c r="M546" s="1"/>
      <c r="N546" s="1"/>
      <c r="O546" s="1"/>
      <c r="P546" s="1"/>
      <c r="X546" s="1"/>
      <c r="AB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B546" s="1"/>
      <c r="BC546" s="1"/>
      <c r="BD546" s="1"/>
      <c r="BE546" s="1"/>
      <c r="BF546" s="1"/>
      <c r="BG546" s="1"/>
      <c r="BH546" s="1"/>
    </row>
    <row r="547" spans="2:60" ht="15.75" customHeight="1">
      <c r="B547" s="1"/>
      <c r="C547" s="1"/>
      <c r="D547" s="1"/>
      <c r="E547" s="1"/>
      <c r="F547" s="1"/>
      <c r="L547" s="1"/>
      <c r="M547" s="1"/>
      <c r="N547" s="1"/>
      <c r="O547" s="1"/>
      <c r="P547" s="1"/>
      <c r="X547" s="1"/>
      <c r="AB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B547" s="1"/>
      <c r="BC547" s="1"/>
      <c r="BD547" s="1"/>
      <c r="BE547" s="1"/>
      <c r="BF547" s="1"/>
      <c r="BG547" s="1"/>
      <c r="BH547" s="1"/>
    </row>
    <row r="548" spans="2:60" ht="15.75" customHeight="1">
      <c r="B548" s="1"/>
      <c r="C548" s="1"/>
      <c r="D548" s="1"/>
      <c r="E548" s="1"/>
      <c r="F548" s="1"/>
      <c r="L548" s="1"/>
      <c r="M548" s="1"/>
      <c r="N548" s="1"/>
      <c r="O548" s="1"/>
      <c r="P548" s="1"/>
      <c r="X548" s="1"/>
      <c r="AB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B548" s="1"/>
      <c r="BC548" s="1"/>
      <c r="BD548" s="1"/>
      <c r="BE548" s="1"/>
      <c r="BF548" s="1"/>
      <c r="BG548" s="1"/>
      <c r="BH548" s="1"/>
    </row>
    <row r="549" spans="2:60" ht="15.75" customHeight="1">
      <c r="B549" s="1"/>
      <c r="C549" s="1"/>
      <c r="D549" s="1"/>
      <c r="E549" s="1"/>
      <c r="F549" s="1"/>
      <c r="L549" s="1"/>
      <c r="M549" s="1"/>
      <c r="N549" s="1"/>
      <c r="O549" s="1"/>
      <c r="P549" s="1"/>
      <c r="X549" s="1"/>
      <c r="AB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B549" s="1"/>
      <c r="BC549" s="1"/>
      <c r="BD549" s="1"/>
      <c r="BE549" s="1"/>
      <c r="BF549" s="1"/>
      <c r="BG549" s="1"/>
      <c r="BH549" s="1"/>
    </row>
    <row r="550" spans="2:60" ht="15.75" customHeight="1">
      <c r="B550" s="1"/>
      <c r="C550" s="1"/>
      <c r="D550" s="1"/>
      <c r="E550" s="1"/>
      <c r="F550" s="1"/>
      <c r="L550" s="1"/>
      <c r="M550" s="1"/>
      <c r="N550" s="1"/>
      <c r="O550" s="1"/>
      <c r="P550" s="1"/>
      <c r="X550" s="1"/>
      <c r="AB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B550" s="1"/>
      <c r="BC550" s="1"/>
      <c r="BD550" s="1"/>
      <c r="BE550" s="1"/>
      <c r="BF550" s="1"/>
      <c r="BG550" s="1"/>
      <c r="BH550" s="1"/>
    </row>
    <row r="551" spans="2:60" ht="15.75" customHeight="1">
      <c r="B551" s="1"/>
      <c r="C551" s="1"/>
      <c r="D551" s="1"/>
      <c r="E551" s="1"/>
      <c r="F551" s="1"/>
      <c r="L551" s="1"/>
      <c r="M551" s="1"/>
      <c r="N551" s="1"/>
      <c r="O551" s="1"/>
      <c r="P551" s="1"/>
      <c r="X551" s="1"/>
      <c r="AB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B551" s="1"/>
      <c r="BC551" s="1"/>
      <c r="BD551" s="1"/>
      <c r="BE551" s="1"/>
      <c r="BF551" s="1"/>
      <c r="BG551" s="1"/>
      <c r="BH551" s="1"/>
    </row>
    <row r="552" spans="2:60" ht="15.75" customHeight="1">
      <c r="B552" s="1"/>
      <c r="C552" s="1"/>
      <c r="D552" s="1"/>
      <c r="E552" s="1"/>
      <c r="F552" s="1"/>
      <c r="L552" s="1"/>
      <c r="M552" s="1"/>
      <c r="N552" s="1"/>
      <c r="O552" s="1"/>
      <c r="P552" s="1"/>
      <c r="X552" s="1"/>
      <c r="AB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B552" s="1"/>
      <c r="BC552" s="1"/>
      <c r="BD552" s="1"/>
      <c r="BE552" s="1"/>
      <c r="BF552" s="1"/>
      <c r="BG552" s="1"/>
      <c r="BH552" s="1"/>
    </row>
    <row r="553" spans="2:60" ht="15.75" customHeight="1">
      <c r="B553" s="1"/>
      <c r="C553" s="1"/>
      <c r="D553" s="1"/>
      <c r="E553" s="1"/>
      <c r="F553" s="1"/>
      <c r="L553" s="1"/>
      <c r="M553" s="1"/>
      <c r="N553" s="1"/>
      <c r="O553" s="1"/>
      <c r="P553" s="1"/>
      <c r="X553" s="1"/>
      <c r="AB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B553" s="1"/>
      <c r="BC553" s="1"/>
      <c r="BD553" s="1"/>
      <c r="BE553" s="1"/>
      <c r="BF553" s="1"/>
      <c r="BG553" s="1"/>
      <c r="BH553" s="1"/>
    </row>
    <row r="554" spans="2:60" ht="15.75" customHeight="1">
      <c r="B554" s="1"/>
      <c r="C554" s="1"/>
      <c r="D554" s="1"/>
      <c r="E554" s="1"/>
      <c r="F554" s="1"/>
      <c r="L554" s="1"/>
      <c r="M554" s="1"/>
      <c r="N554" s="1"/>
      <c r="O554" s="1"/>
      <c r="P554" s="1"/>
      <c r="X554" s="1"/>
      <c r="AB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B554" s="1"/>
      <c r="BC554" s="1"/>
      <c r="BD554" s="1"/>
      <c r="BE554" s="1"/>
      <c r="BF554" s="1"/>
      <c r="BG554" s="1"/>
      <c r="BH554" s="1"/>
    </row>
    <row r="555" spans="2:60" ht="15.75" customHeight="1">
      <c r="B555" s="1"/>
      <c r="C555" s="1"/>
      <c r="D555" s="1"/>
      <c r="E555" s="1"/>
      <c r="F555" s="1"/>
      <c r="L555" s="1"/>
      <c r="M555" s="1"/>
      <c r="N555" s="1"/>
      <c r="O555" s="1"/>
      <c r="P555" s="1"/>
      <c r="X555" s="1"/>
      <c r="AB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B555" s="1"/>
      <c r="BC555" s="1"/>
      <c r="BD555" s="1"/>
      <c r="BE555" s="1"/>
      <c r="BF555" s="1"/>
      <c r="BG555" s="1"/>
      <c r="BH555" s="1"/>
    </row>
    <row r="556" spans="2:60" ht="15.75" customHeight="1">
      <c r="B556" s="1"/>
      <c r="C556" s="1"/>
      <c r="D556" s="1"/>
      <c r="E556" s="1"/>
      <c r="F556" s="1"/>
      <c r="L556" s="1"/>
      <c r="M556" s="1"/>
      <c r="N556" s="1"/>
      <c r="O556" s="1"/>
      <c r="P556" s="1"/>
      <c r="X556" s="1"/>
      <c r="AB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B556" s="1"/>
      <c r="BC556" s="1"/>
      <c r="BD556" s="1"/>
      <c r="BE556" s="1"/>
      <c r="BF556" s="1"/>
      <c r="BG556" s="1"/>
      <c r="BH556" s="1"/>
    </row>
    <row r="557" spans="2:60" ht="15.75" customHeight="1">
      <c r="B557" s="1"/>
      <c r="C557" s="1"/>
      <c r="D557" s="1"/>
      <c r="E557" s="1"/>
      <c r="F557" s="1"/>
      <c r="L557" s="1"/>
      <c r="M557" s="1"/>
      <c r="N557" s="1"/>
      <c r="O557" s="1"/>
      <c r="P557" s="1"/>
      <c r="X557" s="1"/>
      <c r="AB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B557" s="1"/>
      <c r="BC557" s="1"/>
      <c r="BD557" s="1"/>
      <c r="BE557" s="1"/>
      <c r="BF557" s="1"/>
      <c r="BG557" s="1"/>
      <c r="BH557" s="1"/>
    </row>
    <row r="558" spans="2:60" ht="15.75" customHeight="1">
      <c r="B558" s="1"/>
      <c r="C558" s="1"/>
      <c r="D558" s="1"/>
      <c r="E558" s="1"/>
      <c r="F558" s="1"/>
      <c r="L558" s="1"/>
      <c r="M558" s="1"/>
      <c r="N558" s="1"/>
      <c r="O558" s="1"/>
      <c r="P558" s="1"/>
      <c r="X558" s="1"/>
      <c r="AB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B558" s="1"/>
      <c r="BC558" s="1"/>
      <c r="BD558" s="1"/>
      <c r="BE558" s="1"/>
      <c r="BF558" s="1"/>
      <c r="BG558" s="1"/>
      <c r="BH558" s="1"/>
    </row>
    <row r="559" spans="2:60" ht="15.75" customHeight="1">
      <c r="B559" s="1"/>
      <c r="C559" s="1"/>
      <c r="D559" s="1"/>
      <c r="E559" s="1"/>
      <c r="F559" s="1"/>
      <c r="L559" s="1"/>
      <c r="M559" s="1"/>
      <c r="N559" s="1"/>
      <c r="O559" s="1"/>
      <c r="P559" s="1"/>
      <c r="X559" s="1"/>
      <c r="AB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B559" s="1"/>
      <c r="BC559" s="1"/>
      <c r="BD559" s="1"/>
      <c r="BE559" s="1"/>
      <c r="BF559" s="1"/>
      <c r="BG559" s="1"/>
      <c r="BH559" s="1"/>
    </row>
    <row r="560" spans="2:60" ht="15.75" customHeight="1">
      <c r="B560" s="1"/>
      <c r="C560" s="1"/>
      <c r="D560" s="1"/>
      <c r="E560" s="1"/>
      <c r="F560" s="1"/>
      <c r="L560" s="1"/>
      <c r="M560" s="1"/>
      <c r="N560" s="1"/>
      <c r="O560" s="1"/>
      <c r="P560" s="1"/>
      <c r="X560" s="1"/>
      <c r="AB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B560" s="1"/>
      <c r="BC560" s="1"/>
      <c r="BD560" s="1"/>
      <c r="BE560" s="1"/>
      <c r="BF560" s="1"/>
      <c r="BG560" s="1"/>
      <c r="BH560" s="1"/>
    </row>
    <row r="561" spans="2:60" ht="15.75" customHeight="1">
      <c r="B561" s="1"/>
      <c r="C561" s="1"/>
      <c r="D561" s="1"/>
      <c r="E561" s="1"/>
      <c r="F561" s="1"/>
      <c r="L561" s="1"/>
      <c r="M561" s="1"/>
      <c r="N561" s="1"/>
      <c r="O561" s="1"/>
      <c r="P561" s="1"/>
      <c r="X561" s="1"/>
      <c r="AB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B561" s="1"/>
      <c r="BC561" s="1"/>
      <c r="BD561" s="1"/>
      <c r="BE561" s="1"/>
      <c r="BF561" s="1"/>
      <c r="BG561" s="1"/>
      <c r="BH561" s="1"/>
    </row>
    <row r="562" spans="2:60" ht="15.75" customHeight="1">
      <c r="B562" s="1"/>
      <c r="C562" s="1"/>
      <c r="D562" s="1"/>
      <c r="E562" s="1"/>
      <c r="F562" s="1"/>
      <c r="L562" s="1"/>
      <c r="M562" s="1"/>
      <c r="N562" s="1"/>
      <c r="O562" s="1"/>
      <c r="P562" s="1"/>
      <c r="X562" s="1"/>
      <c r="AB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B562" s="1"/>
      <c r="BC562" s="1"/>
      <c r="BD562" s="1"/>
      <c r="BE562" s="1"/>
      <c r="BF562" s="1"/>
      <c r="BG562" s="1"/>
      <c r="BH562" s="1"/>
    </row>
    <row r="563" spans="2:60" ht="15.75" customHeight="1">
      <c r="B563" s="1"/>
      <c r="C563" s="1"/>
      <c r="D563" s="1"/>
      <c r="E563" s="1"/>
      <c r="F563" s="1"/>
      <c r="L563" s="1"/>
      <c r="M563" s="1"/>
      <c r="N563" s="1"/>
      <c r="O563" s="1"/>
      <c r="P563" s="1"/>
      <c r="X563" s="1"/>
      <c r="AB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B563" s="1"/>
      <c r="BC563" s="1"/>
      <c r="BD563" s="1"/>
      <c r="BE563" s="1"/>
      <c r="BF563" s="1"/>
      <c r="BG563" s="1"/>
      <c r="BH563" s="1"/>
    </row>
    <row r="564" spans="2:60" ht="15.75" customHeight="1">
      <c r="B564" s="1"/>
      <c r="C564" s="1"/>
      <c r="D564" s="1"/>
      <c r="E564" s="1"/>
      <c r="F564" s="1"/>
      <c r="L564" s="1"/>
      <c r="M564" s="1"/>
      <c r="N564" s="1"/>
      <c r="O564" s="1"/>
      <c r="P564" s="1"/>
      <c r="X564" s="1"/>
      <c r="AB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B564" s="1"/>
      <c r="BC564" s="1"/>
      <c r="BD564" s="1"/>
      <c r="BE564" s="1"/>
      <c r="BF564" s="1"/>
      <c r="BG564" s="1"/>
      <c r="BH564" s="1"/>
    </row>
    <row r="565" spans="2:60" ht="15.75" customHeight="1">
      <c r="B565" s="1"/>
      <c r="C565" s="1"/>
      <c r="D565" s="1"/>
      <c r="E565" s="1"/>
      <c r="F565" s="1"/>
      <c r="L565" s="1"/>
      <c r="M565" s="1"/>
      <c r="N565" s="1"/>
      <c r="O565" s="1"/>
      <c r="P565" s="1"/>
      <c r="X565" s="1"/>
      <c r="AB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B565" s="1"/>
      <c r="BC565" s="1"/>
      <c r="BD565" s="1"/>
      <c r="BE565" s="1"/>
      <c r="BF565" s="1"/>
      <c r="BG565" s="1"/>
      <c r="BH565" s="1"/>
    </row>
    <row r="566" spans="2:60" ht="15.75" customHeight="1">
      <c r="B566" s="1"/>
      <c r="C566" s="1"/>
      <c r="D566" s="1"/>
      <c r="E566" s="1"/>
      <c r="F566" s="1"/>
      <c r="L566" s="1"/>
      <c r="M566" s="1"/>
      <c r="N566" s="1"/>
      <c r="O566" s="1"/>
      <c r="P566" s="1"/>
      <c r="X566" s="1"/>
      <c r="AB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B566" s="1"/>
      <c r="BC566" s="1"/>
      <c r="BD566" s="1"/>
      <c r="BE566" s="1"/>
      <c r="BF566" s="1"/>
      <c r="BG566" s="1"/>
      <c r="BH566" s="1"/>
    </row>
    <row r="567" spans="2:60" ht="15.75" customHeight="1">
      <c r="B567" s="1"/>
      <c r="C567" s="1"/>
      <c r="D567" s="1"/>
      <c r="E567" s="1"/>
      <c r="F567" s="1"/>
      <c r="L567" s="1"/>
      <c r="M567" s="1"/>
      <c r="N567" s="1"/>
      <c r="O567" s="1"/>
      <c r="P567" s="1"/>
      <c r="X567" s="1"/>
      <c r="AB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B567" s="1"/>
      <c r="BC567" s="1"/>
      <c r="BD567" s="1"/>
      <c r="BE567" s="1"/>
      <c r="BF567" s="1"/>
      <c r="BG567" s="1"/>
      <c r="BH567" s="1"/>
    </row>
    <row r="568" spans="2:60" ht="15.75" customHeight="1">
      <c r="B568" s="1"/>
      <c r="C568" s="1"/>
      <c r="D568" s="1"/>
      <c r="E568" s="1"/>
      <c r="F568" s="1"/>
      <c r="L568" s="1"/>
      <c r="M568" s="1"/>
      <c r="N568" s="1"/>
      <c r="O568" s="1"/>
      <c r="P568" s="1"/>
      <c r="X568" s="1"/>
      <c r="AB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B568" s="1"/>
      <c r="BC568" s="1"/>
      <c r="BD568" s="1"/>
      <c r="BE568" s="1"/>
      <c r="BF568" s="1"/>
      <c r="BG568" s="1"/>
      <c r="BH568" s="1"/>
    </row>
    <row r="569" spans="2:60" ht="15.75" customHeight="1">
      <c r="B569" s="1"/>
      <c r="C569" s="1"/>
      <c r="D569" s="1"/>
      <c r="E569" s="1"/>
      <c r="F569" s="1"/>
      <c r="L569" s="1"/>
      <c r="M569" s="1"/>
      <c r="N569" s="1"/>
      <c r="O569" s="1"/>
      <c r="P569" s="1"/>
      <c r="X569" s="1"/>
      <c r="AB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B569" s="1"/>
      <c r="BC569" s="1"/>
      <c r="BD569" s="1"/>
      <c r="BE569" s="1"/>
      <c r="BF569" s="1"/>
      <c r="BG569" s="1"/>
      <c r="BH569" s="1"/>
    </row>
    <row r="570" spans="2:60" ht="15.75" customHeight="1">
      <c r="B570" s="1"/>
      <c r="C570" s="1"/>
      <c r="D570" s="1"/>
      <c r="E570" s="1"/>
      <c r="F570" s="1"/>
      <c r="L570" s="1"/>
      <c r="M570" s="1"/>
      <c r="N570" s="1"/>
      <c r="O570" s="1"/>
      <c r="P570" s="1"/>
      <c r="X570" s="1"/>
      <c r="AB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B570" s="1"/>
      <c r="BC570" s="1"/>
      <c r="BD570" s="1"/>
      <c r="BE570" s="1"/>
      <c r="BF570" s="1"/>
      <c r="BG570" s="1"/>
      <c r="BH570" s="1"/>
    </row>
    <row r="571" spans="2:60" ht="15.75" customHeight="1">
      <c r="B571" s="1"/>
      <c r="C571" s="1"/>
      <c r="D571" s="1"/>
      <c r="E571" s="1"/>
      <c r="F571" s="1"/>
      <c r="L571" s="1"/>
      <c r="M571" s="1"/>
      <c r="N571" s="1"/>
      <c r="O571" s="1"/>
      <c r="P571" s="1"/>
      <c r="X571" s="1"/>
      <c r="AB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B571" s="1"/>
      <c r="BC571" s="1"/>
      <c r="BD571" s="1"/>
      <c r="BE571" s="1"/>
      <c r="BF571" s="1"/>
      <c r="BG571" s="1"/>
      <c r="BH571" s="1"/>
    </row>
    <row r="572" spans="2:60" ht="15.75" customHeight="1">
      <c r="B572" s="1"/>
      <c r="C572" s="1"/>
      <c r="D572" s="1"/>
      <c r="E572" s="1"/>
      <c r="F572" s="1"/>
      <c r="L572" s="1"/>
      <c r="M572" s="1"/>
      <c r="N572" s="1"/>
      <c r="O572" s="1"/>
      <c r="P572" s="1"/>
      <c r="X572" s="1"/>
      <c r="AB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B572" s="1"/>
      <c r="BC572" s="1"/>
      <c r="BD572" s="1"/>
      <c r="BE572" s="1"/>
      <c r="BF572" s="1"/>
      <c r="BG572" s="1"/>
      <c r="BH572" s="1"/>
    </row>
    <row r="573" spans="2:60" ht="15.75" customHeight="1">
      <c r="B573" s="1"/>
      <c r="C573" s="1"/>
      <c r="D573" s="1"/>
      <c r="E573" s="1"/>
      <c r="F573" s="1"/>
      <c r="L573" s="1"/>
      <c r="M573" s="1"/>
      <c r="N573" s="1"/>
      <c r="O573" s="1"/>
      <c r="P573" s="1"/>
      <c r="X573" s="1"/>
      <c r="AB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B573" s="1"/>
      <c r="BC573" s="1"/>
      <c r="BD573" s="1"/>
      <c r="BE573" s="1"/>
      <c r="BF573" s="1"/>
      <c r="BG573" s="1"/>
      <c r="BH573" s="1"/>
    </row>
    <row r="574" spans="2:60" ht="15.75" customHeight="1">
      <c r="B574" s="1"/>
      <c r="C574" s="1"/>
      <c r="D574" s="1"/>
      <c r="E574" s="1"/>
      <c r="F574" s="1"/>
      <c r="L574" s="1"/>
      <c r="M574" s="1"/>
      <c r="N574" s="1"/>
      <c r="O574" s="1"/>
      <c r="P574" s="1"/>
      <c r="X574" s="1"/>
      <c r="AB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B574" s="1"/>
      <c r="BC574" s="1"/>
      <c r="BD574" s="1"/>
      <c r="BE574" s="1"/>
      <c r="BF574" s="1"/>
      <c r="BG574" s="1"/>
      <c r="BH574" s="1"/>
    </row>
    <row r="575" spans="2:60" ht="15.75" customHeight="1">
      <c r="B575" s="1"/>
      <c r="C575" s="1"/>
      <c r="D575" s="1"/>
      <c r="E575" s="1"/>
      <c r="F575" s="1"/>
      <c r="L575" s="1"/>
      <c r="M575" s="1"/>
      <c r="N575" s="1"/>
      <c r="O575" s="1"/>
      <c r="P575" s="1"/>
      <c r="X575" s="1"/>
      <c r="AB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B575" s="1"/>
      <c r="BC575" s="1"/>
      <c r="BD575" s="1"/>
      <c r="BE575" s="1"/>
      <c r="BF575" s="1"/>
      <c r="BG575" s="1"/>
      <c r="BH575" s="1"/>
    </row>
    <row r="576" spans="2:60" ht="15.75" customHeight="1">
      <c r="B576" s="1"/>
      <c r="C576" s="1"/>
      <c r="D576" s="1"/>
      <c r="E576" s="1"/>
      <c r="F576" s="1"/>
      <c r="L576" s="1"/>
      <c r="M576" s="1"/>
      <c r="N576" s="1"/>
      <c r="O576" s="1"/>
      <c r="P576" s="1"/>
      <c r="X576" s="1"/>
      <c r="AB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B576" s="1"/>
      <c r="BC576" s="1"/>
      <c r="BD576" s="1"/>
      <c r="BE576" s="1"/>
      <c r="BF576" s="1"/>
      <c r="BG576" s="1"/>
      <c r="BH576" s="1"/>
    </row>
    <row r="577" spans="2:60" ht="15.75" customHeight="1">
      <c r="B577" s="1"/>
      <c r="C577" s="1"/>
      <c r="D577" s="1"/>
      <c r="E577" s="1"/>
      <c r="F577" s="1"/>
      <c r="L577" s="1"/>
      <c r="M577" s="1"/>
      <c r="N577" s="1"/>
      <c r="O577" s="1"/>
      <c r="P577" s="1"/>
      <c r="X577" s="1"/>
      <c r="AB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B577" s="1"/>
      <c r="BC577" s="1"/>
      <c r="BD577" s="1"/>
      <c r="BE577" s="1"/>
      <c r="BF577" s="1"/>
      <c r="BG577" s="1"/>
      <c r="BH577" s="1"/>
    </row>
    <row r="578" spans="2:60" ht="15.75" customHeight="1">
      <c r="B578" s="1"/>
      <c r="C578" s="1"/>
      <c r="D578" s="1"/>
      <c r="E578" s="1"/>
      <c r="F578" s="1"/>
      <c r="L578" s="1"/>
      <c r="M578" s="1"/>
      <c r="N578" s="1"/>
      <c r="O578" s="1"/>
      <c r="P578" s="1"/>
      <c r="X578" s="1"/>
      <c r="AB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B578" s="1"/>
      <c r="BC578" s="1"/>
      <c r="BD578" s="1"/>
      <c r="BE578" s="1"/>
      <c r="BF578" s="1"/>
      <c r="BG578" s="1"/>
      <c r="BH578" s="1"/>
    </row>
    <row r="579" spans="2:60" ht="15.75" customHeight="1">
      <c r="B579" s="1"/>
      <c r="C579" s="1"/>
      <c r="D579" s="1"/>
      <c r="E579" s="1"/>
      <c r="F579" s="1"/>
      <c r="L579" s="1"/>
      <c r="M579" s="1"/>
      <c r="N579" s="1"/>
      <c r="O579" s="1"/>
      <c r="P579" s="1"/>
      <c r="X579" s="1"/>
      <c r="AB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B579" s="1"/>
      <c r="BC579" s="1"/>
      <c r="BD579" s="1"/>
      <c r="BE579" s="1"/>
      <c r="BF579" s="1"/>
      <c r="BG579" s="1"/>
      <c r="BH579" s="1"/>
    </row>
    <row r="580" spans="2:60" ht="15.75" customHeight="1">
      <c r="B580" s="1"/>
      <c r="C580" s="1"/>
      <c r="D580" s="1"/>
      <c r="E580" s="1"/>
      <c r="F580" s="1"/>
      <c r="L580" s="1"/>
      <c r="M580" s="1"/>
      <c r="N580" s="1"/>
      <c r="O580" s="1"/>
      <c r="P580" s="1"/>
      <c r="X580" s="1"/>
      <c r="AB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B580" s="1"/>
      <c r="BC580" s="1"/>
      <c r="BD580" s="1"/>
      <c r="BE580" s="1"/>
      <c r="BF580" s="1"/>
      <c r="BG580" s="1"/>
      <c r="BH580" s="1"/>
    </row>
    <row r="581" spans="2:60" ht="15.75" customHeight="1">
      <c r="B581" s="1"/>
      <c r="C581" s="1"/>
      <c r="D581" s="1"/>
      <c r="E581" s="1"/>
      <c r="F581" s="1"/>
      <c r="L581" s="1"/>
      <c r="M581" s="1"/>
      <c r="N581" s="1"/>
      <c r="O581" s="1"/>
      <c r="P581" s="1"/>
      <c r="X581" s="1"/>
      <c r="AB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B581" s="1"/>
      <c r="BC581" s="1"/>
      <c r="BD581" s="1"/>
      <c r="BE581" s="1"/>
      <c r="BF581" s="1"/>
      <c r="BG581" s="1"/>
      <c r="BH581" s="1"/>
    </row>
    <row r="582" spans="2:60" ht="15.75" customHeight="1">
      <c r="B582" s="1"/>
      <c r="C582" s="1"/>
      <c r="D582" s="1"/>
      <c r="E582" s="1"/>
      <c r="F582" s="1"/>
      <c r="L582" s="1"/>
      <c r="M582" s="1"/>
      <c r="N582" s="1"/>
      <c r="O582" s="1"/>
      <c r="P582" s="1"/>
      <c r="X582" s="1"/>
      <c r="AB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B582" s="1"/>
      <c r="BC582" s="1"/>
      <c r="BD582" s="1"/>
      <c r="BE582" s="1"/>
      <c r="BF582" s="1"/>
      <c r="BG582" s="1"/>
      <c r="BH582" s="1"/>
    </row>
    <row r="583" spans="2:60" ht="15.75" customHeight="1">
      <c r="B583" s="1"/>
      <c r="C583" s="1"/>
      <c r="D583" s="1"/>
      <c r="E583" s="1"/>
      <c r="F583" s="1"/>
      <c r="L583" s="1"/>
      <c r="M583" s="1"/>
      <c r="N583" s="1"/>
      <c r="O583" s="1"/>
      <c r="P583" s="1"/>
      <c r="X583" s="1"/>
      <c r="AB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B583" s="1"/>
      <c r="BC583" s="1"/>
      <c r="BD583" s="1"/>
      <c r="BE583" s="1"/>
      <c r="BF583" s="1"/>
      <c r="BG583" s="1"/>
      <c r="BH583" s="1"/>
    </row>
    <row r="584" spans="2:60" ht="15.75" customHeight="1">
      <c r="B584" s="1"/>
      <c r="C584" s="1"/>
      <c r="D584" s="1"/>
      <c r="E584" s="1"/>
      <c r="F584" s="1"/>
      <c r="L584" s="1"/>
      <c r="M584" s="1"/>
      <c r="N584" s="1"/>
      <c r="O584" s="1"/>
      <c r="P584" s="1"/>
      <c r="X584" s="1"/>
      <c r="AB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B584" s="1"/>
      <c r="BC584" s="1"/>
      <c r="BD584" s="1"/>
      <c r="BE584" s="1"/>
      <c r="BF584" s="1"/>
      <c r="BG584" s="1"/>
      <c r="BH584" s="1"/>
    </row>
    <row r="585" spans="2:60" ht="15.75" customHeight="1">
      <c r="B585" s="1"/>
      <c r="C585" s="1"/>
      <c r="D585" s="1"/>
      <c r="E585" s="1"/>
      <c r="F585" s="1"/>
      <c r="L585" s="1"/>
      <c r="M585" s="1"/>
      <c r="N585" s="1"/>
      <c r="O585" s="1"/>
      <c r="P585" s="1"/>
      <c r="X585" s="1"/>
      <c r="AB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B585" s="1"/>
      <c r="BC585" s="1"/>
      <c r="BD585" s="1"/>
      <c r="BE585" s="1"/>
      <c r="BF585" s="1"/>
      <c r="BG585" s="1"/>
      <c r="BH585" s="1"/>
    </row>
    <row r="586" spans="2:60" ht="15.75" customHeight="1">
      <c r="B586" s="1"/>
      <c r="C586" s="1"/>
      <c r="D586" s="1"/>
      <c r="E586" s="1"/>
      <c r="F586" s="1"/>
      <c r="L586" s="1"/>
      <c r="M586" s="1"/>
      <c r="N586" s="1"/>
      <c r="O586" s="1"/>
      <c r="P586" s="1"/>
      <c r="X586" s="1"/>
      <c r="AB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B586" s="1"/>
      <c r="BC586" s="1"/>
      <c r="BD586" s="1"/>
      <c r="BE586" s="1"/>
      <c r="BF586" s="1"/>
      <c r="BG586" s="1"/>
      <c r="BH586" s="1"/>
    </row>
    <row r="587" spans="2:60" ht="15.75" customHeight="1">
      <c r="B587" s="1"/>
      <c r="C587" s="1"/>
      <c r="D587" s="1"/>
      <c r="E587" s="1"/>
      <c r="F587" s="1"/>
      <c r="L587" s="1"/>
      <c r="M587" s="1"/>
      <c r="N587" s="1"/>
      <c r="O587" s="1"/>
      <c r="P587" s="1"/>
      <c r="X587" s="1"/>
      <c r="AB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B587" s="1"/>
      <c r="BC587" s="1"/>
      <c r="BD587" s="1"/>
      <c r="BE587" s="1"/>
      <c r="BF587" s="1"/>
      <c r="BG587" s="1"/>
      <c r="BH587" s="1"/>
    </row>
    <row r="588" spans="2:60" ht="15.75" customHeight="1">
      <c r="B588" s="1"/>
      <c r="C588" s="1"/>
      <c r="D588" s="1"/>
      <c r="E588" s="1"/>
      <c r="F588" s="1"/>
      <c r="L588" s="1"/>
      <c r="M588" s="1"/>
      <c r="N588" s="1"/>
      <c r="O588" s="1"/>
      <c r="P588" s="1"/>
      <c r="X588" s="1"/>
      <c r="AB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B588" s="1"/>
      <c r="BC588" s="1"/>
      <c r="BD588" s="1"/>
      <c r="BE588" s="1"/>
      <c r="BF588" s="1"/>
      <c r="BG588" s="1"/>
      <c r="BH588" s="1"/>
    </row>
    <row r="589" spans="2:60" ht="15.75" customHeight="1">
      <c r="B589" s="1"/>
      <c r="C589" s="1"/>
      <c r="D589" s="1"/>
      <c r="E589" s="1"/>
      <c r="F589" s="1"/>
      <c r="L589" s="1"/>
      <c r="M589" s="1"/>
      <c r="N589" s="1"/>
      <c r="O589" s="1"/>
      <c r="P589" s="1"/>
      <c r="X589" s="1"/>
      <c r="AB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B589" s="1"/>
      <c r="BC589" s="1"/>
      <c r="BD589" s="1"/>
      <c r="BE589" s="1"/>
      <c r="BF589" s="1"/>
      <c r="BG589" s="1"/>
      <c r="BH589" s="1"/>
    </row>
    <row r="590" spans="2:60" ht="15.75" customHeight="1">
      <c r="B590" s="1"/>
      <c r="C590" s="1"/>
      <c r="D590" s="1"/>
      <c r="E590" s="1"/>
      <c r="F590" s="1"/>
      <c r="L590" s="1"/>
      <c r="M590" s="1"/>
      <c r="N590" s="1"/>
      <c r="O590" s="1"/>
      <c r="P590" s="1"/>
      <c r="X590" s="1"/>
      <c r="AB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B590" s="1"/>
      <c r="BC590" s="1"/>
      <c r="BD590" s="1"/>
      <c r="BE590" s="1"/>
      <c r="BF590" s="1"/>
      <c r="BG590" s="1"/>
      <c r="BH590" s="1"/>
    </row>
    <row r="591" spans="2:60" ht="15.75" customHeight="1">
      <c r="B591" s="1"/>
      <c r="C591" s="1"/>
      <c r="D591" s="1"/>
      <c r="E591" s="1"/>
      <c r="F591" s="1"/>
      <c r="L591" s="1"/>
      <c r="M591" s="1"/>
      <c r="N591" s="1"/>
      <c r="O591" s="1"/>
      <c r="P591" s="1"/>
      <c r="X591" s="1"/>
      <c r="AB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B591" s="1"/>
      <c r="BC591" s="1"/>
      <c r="BD591" s="1"/>
      <c r="BE591" s="1"/>
      <c r="BF591" s="1"/>
      <c r="BG591" s="1"/>
      <c r="BH591" s="1"/>
    </row>
    <row r="592" spans="2:60" ht="15.75" customHeight="1">
      <c r="B592" s="1"/>
      <c r="C592" s="1"/>
      <c r="D592" s="1"/>
      <c r="E592" s="1"/>
      <c r="F592" s="1"/>
      <c r="L592" s="1"/>
      <c r="M592" s="1"/>
      <c r="N592" s="1"/>
      <c r="O592" s="1"/>
      <c r="P592" s="1"/>
      <c r="X592" s="1"/>
      <c r="AB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B592" s="1"/>
      <c r="BC592" s="1"/>
      <c r="BD592" s="1"/>
      <c r="BE592" s="1"/>
      <c r="BF592" s="1"/>
      <c r="BG592" s="1"/>
      <c r="BH592" s="1"/>
    </row>
    <row r="593" spans="2:60" ht="15.75" customHeight="1">
      <c r="B593" s="1"/>
      <c r="C593" s="1"/>
      <c r="D593" s="1"/>
      <c r="E593" s="1"/>
      <c r="F593" s="1"/>
      <c r="L593" s="1"/>
      <c r="M593" s="1"/>
      <c r="N593" s="1"/>
      <c r="O593" s="1"/>
      <c r="P593" s="1"/>
      <c r="X593" s="1"/>
      <c r="AB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B593" s="1"/>
      <c r="BC593" s="1"/>
      <c r="BD593" s="1"/>
      <c r="BE593" s="1"/>
      <c r="BF593" s="1"/>
      <c r="BG593" s="1"/>
      <c r="BH593" s="1"/>
    </row>
    <row r="594" spans="2:60" ht="15.75" customHeight="1">
      <c r="B594" s="1"/>
      <c r="C594" s="1"/>
      <c r="D594" s="1"/>
      <c r="E594" s="1"/>
      <c r="F594" s="1"/>
      <c r="L594" s="1"/>
      <c r="M594" s="1"/>
      <c r="N594" s="1"/>
      <c r="O594" s="1"/>
      <c r="P594" s="1"/>
      <c r="X594" s="1"/>
      <c r="AB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B594" s="1"/>
      <c r="BC594" s="1"/>
      <c r="BD594" s="1"/>
      <c r="BE594" s="1"/>
      <c r="BF594" s="1"/>
      <c r="BG594" s="1"/>
      <c r="BH594" s="1"/>
    </row>
    <row r="595" spans="2:60" ht="15.75" customHeight="1">
      <c r="B595" s="1"/>
      <c r="C595" s="1"/>
      <c r="D595" s="1"/>
      <c r="E595" s="1"/>
      <c r="F595" s="1"/>
      <c r="L595" s="1"/>
      <c r="M595" s="1"/>
      <c r="N595" s="1"/>
      <c r="O595" s="1"/>
      <c r="P595" s="1"/>
      <c r="X595" s="1"/>
      <c r="AB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B595" s="1"/>
      <c r="BC595" s="1"/>
      <c r="BD595" s="1"/>
      <c r="BE595" s="1"/>
      <c r="BF595" s="1"/>
      <c r="BG595" s="1"/>
      <c r="BH595" s="1"/>
    </row>
    <row r="596" spans="2:60" ht="15.75" customHeight="1">
      <c r="B596" s="1"/>
      <c r="C596" s="1"/>
      <c r="D596" s="1"/>
      <c r="E596" s="1"/>
      <c r="F596" s="1"/>
      <c r="L596" s="1"/>
      <c r="M596" s="1"/>
      <c r="N596" s="1"/>
      <c r="O596" s="1"/>
      <c r="P596" s="1"/>
      <c r="X596" s="1"/>
      <c r="AB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B596" s="1"/>
      <c r="BC596" s="1"/>
      <c r="BD596" s="1"/>
      <c r="BE596" s="1"/>
      <c r="BF596" s="1"/>
      <c r="BG596" s="1"/>
      <c r="BH596" s="1"/>
    </row>
    <row r="597" spans="2:60" ht="15.75" customHeight="1">
      <c r="B597" s="1"/>
      <c r="C597" s="1"/>
      <c r="D597" s="1"/>
      <c r="E597" s="1"/>
      <c r="F597" s="1"/>
      <c r="L597" s="1"/>
      <c r="M597" s="1"/>
      <c r="N597" s="1"/>
      <c r="O597" s="1"/>
      <c r="P597" s="1"/>
      <c r="X597" s="1"/>
      <c r="AB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B597" s="1"/>
      <c r="BC597" s="1"/>
      <c r="BD597" s="1"/>
      <c r="BE597" s="1"/>
      <c r="BF597" s="1"/>
      <c r="BG597" s="1"/>
      <c r="BH597" s="1"/>
    </row>
    <row r="598" spans="2:60" ht="15.75" customHeight="1">
      <c r="B598" s="1"/>
      <c r="C598" s="1"/>
      <c r="D598" s="1"/>
      <c r="E598" s="1"/>
      <c r="F598" s="1"/>
      <c r="L598" s="1"/>
      <c r="M598" s="1"/>
      <c r="N598" s="1"/>
      <c r="O598" s="1"/>
      <c r="P598" s="1"/>
      <c r="X598" s="1"/>
      <c r="AB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B598" s="1"/>
      <c r="BC598" s="1"/>
      <c r="BD598" s="1"/>
      <c r="BE598" s="1"/>
      <c r="BF598" s="1"/>
      <c r="BG598" s="1"/>
      <c r="BH598" s="1"/>
    </row>
    <row r="599" spans="2:60" ht="15.75" customHeight="1">
      <c r="B599" s="1"/>
      <c r="C599" s="1"/>
      <c r="D599" s="1"/>
      <c r="E599" s="1"/>
      <c r="F599" s="1"/>
      <c r="L599" s="1"/>
      <c r="M599" s="1"/>
      <c r="N599" s="1"/>
      <c r="O599" s="1"/>
      <c r="P599" s="1"/>
      <c r="X599" s="1"/>
      <c r="AB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B599" s="1"/>
      <c r="BC599" s="1"/>
      <c r="BD599" s="1"/>
      <c r="BE599" s="1"/>
      <c r="BF599" s="1"/>
      <c r="BG599" s="1"/>
      <c r="BH599" s="1"/>
    </row>
    <row r="600" spans="2:60" ht="15.75" customHeight="1">
      <c r="B600" s="1"/>
      <c r="C600" s="1"/>
      <c r="D600" s="1"/>
      <c r="E600" s="1"/>
      <c r="F600" s="1"/>
      <c r="L600" s="1"/>
      <c r="M600" s="1"/>
      <c r="N600" s="1"/>
      <c r="O600" s="1"/>
      <c r="P600" s="1"/>
      <c r="X600" s="1"/>
      <c r="AB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B600" s="1"/>
      <c r="BC600" s="1"/>
      <c r="BD600" s="1"/>
      <c r="BE600" s="1"/>
      <c r="BF600" s="1"/>
      <c r="BG600" s="1"/>
      <c r="BH600" s="1"/>
    </row>
    <row r="601" spans="2:60" ht="15.75" customHeight="1">
      <c r="B601" s="1"/>
      <c r="C601" s="1"/>
      <c r="D601" s="1"/>
      <c r="E601" s="1"/>
      <c r="F601" s="1"/>
      <c r="L601" s="1"/>
      <c r="M601" s="1"/>
      <c r="N601" s="1"/>
      <c r="O601" s="1"/>
      <c r="P601" s="1"/>
      <c r="X601" s="1"/>
      <c r="AB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B601" s="1"/>
      <c r="BC601" s="1"/>
      <c r="BD601" s="1"/>
      <c r="BE601" s="1"/>
      <c r="BF601" s="1"/>
      <c r="BG601" s="1"/>
      <c r="BH601" s="1"/>
    </row>
    <row r="602" spans="2:60" ht="15.75" customHeight="1">
      <c r="B602" s="1"/>
      <c r="C602" s="1"/>
      <c r="D602" s="1"/>
      <c r="E602" s="1"/>
      <c r="F602" s="1"/>
      <c r="L602" s="1"/>
      <c r="M602" s="1"/>
      <c r="N602" s="1"/>
      <c r="O602" s="1"/>
      <c r="P602" s="1"/>
      <c r="X602" s="1"/>
      <c r="AB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B602" s="1"/>
      <c r="BC602" s="1"/>
      <c r="BD602" s="1"/>
      <c r="BE602" s="1"/>
      <c r="BF602" s="1"/>
      <c r="BG602" s="1"/>
      <c r="BH602" s="1"/>
    </row>
    <row r="603" spans="2:60" ht="15.75" customHeight="1">
      <c r="B603" s="1"/>
      <c r="C603" s="1"/>
      <c r="D603" s="1"/>
      <c r="E603" s="1"/>
      <c r="F603" s="1"/>
      <c r="L603" s="1"/>
      <c r="M603" s="1"/>
      <c r="N603" s="1"/>
      <c r="O603" s="1"/>
      <c r="P603" s="1"/>
      <c r="X603" s="1"/>
      <c r="AB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B603" s="1"/>
      <c r="BC603" s="1"/>
      <c r="BD603" s="1"/>
      <c r="BE603" s="1"/>
      <c r="BF603" s="1"/>
      <c r="BG603" s="1"/>
      <c r="BH603" s="1"/>
    </row>
    <row r="604" spans="2:60" ht="15.75" customHeight="1">
      <c r="B604" s="1"/>
      <c r="C604" s="1"/>
      <c r="D604" s="1"/>
      <c r="E604" s="1"/>
      <c r="F604" s="1"/>
      <c r="L604" s="1"/>
      <c r="M604" s="1"/>
      <c r="N604" s="1"/>
      <c r="O604" s="1"/>
      <c r="P604" s="1"/>
      <c r="X604" s="1"/>
      <c r="AB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B604" s="1"/>
      <c r="BC604" s="1"/>
      <c r="BD604" s="1"/>
      <c r="BE604" s="1"/>
      <c r="BF604" s="1"/>
      <c r="BG604" s="1"/>
      <c r="BH604" s="1"/>
    </row>
    <row r="605" spans="2:60" ht="15.75" customHeight="1">
      <c r="B605" s="1"/>
      <c r="C605" s="1"/>
      <c r="D605" s="1"/>
      <c r="E605" s="1"/>
      <c r="F605" s="1"/>
      <c r="L605" s="1"/>
      <c r="M605" s="1"/>
      <c r="N605" s="1"/>
      <c r="O605" s="1"/>
      <c r="P605" s="1"/>
      <c r="X605" s="1"/>
      <c r="AB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B605" s="1"/>
      <c r="BC605" s="1"/>
      <c r="BD605" s="1"/>
      <c r="BE605" s="1"/>
      <c r="BF605" s="1"/>
      <c r="BG605" s="1"/>
      <c r="BH605" s="1"/>
    </row>
    <row r="606" spans="2:60" ht="15.75" customHeight="1">
      <c r="B606" s="1"/>
      <c r="C606" s="1"/>
      <c r="D606" s="1"/>
      <c r="E606" s="1"/>
      <c r="F606" s="1"/>
      <c r="L606" s="1"/>
      <c r="M606" s="1"/>
      <c r="N606" s="1"/>
      <c r="O606" s="1"/>
      <c r="P606" s="1"/>
      <c r="X606" s="1"/>
      <c r="AB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B606" s="1"/>
      <c r="BC606" s="1"/>
      <c r="BD606" s="1"/>
      <c r="BE606" s="1"/>
      <c r="BF606" s="1"/>
      <c r="BG606" s="1"/>
      <c r="BH606" s="1"/>
    </row>
    <row r="607" spans="2:60" ht="15.75" customHeight="1">
      <c r="B607" s="1"/>
      <c r="C607" s="1"/>
      <c r="D607" s="1"/>
      <c r="E607" s="1"/>
      <c r="F607" s="1"/>
      <c r="L607" s="1"/>
      <c r="M607" s="1"/>
      <c r="N607" s="1"/>
      <c r="O607" s="1"/>
      <c r="P607" s="1"/>
      <c r="X607" s="1"/>
      <c r="AB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B607" s="1"/>
      <c r="BC607" s="1"/>
      <c r="BD607" s="1"/>
      <c r="BE607" s="1"/>
      <c r="BF607" s="1"/>
      <c r="BG607" s="1"/>
      <c r="BH607" s="1"/>
    </row>
    <row r="608" spans="2:60" ht="15.75" customHeight="1">
      <c r="B608" s="1"/>
      <c r="C608" s="1"/>
      <c r="D608" s="1"/>
      <c r="E608" s="1"/>
      <c r="F608" s="1"/>
      <c r="L608" s="1"/>
      <c r="M608" s="1"/>
      <c r="N608" s="1"/>
      <c r="O608" s="1"/>
      <c r="P608" s="1"/>
      <c r="X608" s="1"/>
      <c r="AB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B608" s="1"/>
      <c r="BC608" s="1"/>
      <c r="BD608" s="1"/>
      <c r="BE608" s="1"/>
      <c r="BF608" s="1"/>
      <c r="BG608" s="1"/>
      <c r="BH608" s="1"/>
    </row>
    <row r="609" spans="2:60" ht="15.75" customHeight="1">
      <c r="B609" s="1"/>
      <c r="C609" s="1"/>
      <c r="D609" s="1"/>
      <c r="E609" s="1"/>
      <c r="F609" s="1"/>
      <c r="L609" s="1"/>
      <c r="M609" s="1"/>
      <c r="N609" s="1"/>
      <c r="O609" s="1"/>
      <c r="P609" s="1"/>
      <c r="X609" s="1"/>
      <c r="AB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B609" s="1"/>
      <c r="BC609" s="1"/>
      <c r="BD609" s="1"/>
      <c r="BE609" s="1"/>
      <c r="BF609" s="1"/>
      <c r="BG609" s="1"/>
      <c r="BH609" s="1"/>
    </row>
    <row r="610" spans="2:60" ht="15.75" customHeight="1">
      <c r="B610" s="1"/>
      <c r="C610" s="1"/>
      <c r="D610" s="1"/>
      <c r="E610" s="1"/>
      <c r="F610" s="1"/>
      <c r="L610" s="1"/>
      <c r="M610" s="1"/>
      <c r="N610" s="1"/>
      <c r="O610" s="1"/>
      <c r="P610" s="1"/>
      <c r="X610" s="1"/>
      <c r="AB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B610" s="1"/>
      <c r="BC610" s="1"/>
      <c r="BD610" s="1"/>
      <c r="BE610" s="1"/>
      <c r="BF610" s="1"/>
      <c r="BG610" s="1"/>
      <c r="BH610" s="1"/>
    </row>
    <row r="611" spans="2:60" ht="15.75" customHeight="1">
      <c r="B611" s="1"/>
      <c r="C611" s="1"/>
      <c r="D611" s="1"/>
      <c r="E611" s="1"/>
      <c r="F611" s="1"/>
      <c r="L611" s="1"/>
      <c r="M611" s="1"/>
      <c r="N611" s="1"/>
      <c r="O611" s="1"/>
      <c r="P611" s="1"/>
      <c r="X611" s="1"/>
      <c r="AB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B611" s="1"/>
      <c r="BC611" s="1"/>
      <c r="BD611" s="1"/>
      <c r="BE611" s="1"/>
      <c r="BF611" s="1"/>
      <c r="BG611" s="1"/>
      <c r="BH611" s="1"/>
    </row>
    <row r="612" spans="2:60" ht="15.75" customHeight="1">
      <c r="B612" s="1"/>
      <c r="C612" s="1"/>
      <c r="D612" s="1"/>
      <c r="E612" s="1"/>
      <c r="F612" s="1"/>
      <c r="L612" s="1"/>
      <c r="M612" s="1"/>
      <c r="N612" s="1"/>
      <c r="O612" s="1"/>
      <c r="P612" s="1"/>
      <c r="X612" s="1"/>
      <c r="AB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B612" s="1"/>
      <c r="BC612" s="1"/>
      <c r="BD612" s="1"/>
      <c r="BE612" s="1"/>
      <c r="BF612" s="1"/>
      <c r="BG612" s="1"/>
      <c r="BH612" s="1"/>
    </row>
    <row r="613" spans="2:60" ht="15.75" customHeight="1">
      <c r="B613" s="1"/>
      <c r="C613" s="1"/>
      <c r="D613" s="1"/>
      <c r="E613" s="1"/>
      <c r="F613" s="1"/>
      <c r="L613" s="1"/>
      <c r="M613" s="1"/>
      <c r="N613" s="1"/>
      <c r="O613" s="1"/>
      <c r="P613" s="1"/>
      <c r="X613" s="1"/>
      <c r="AB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B613" s="1"/>
      <c r="BC613" s="1"/>
      <c r="BD613" s="1"/>
      <c r="BE613" s="1"/>
      <c r="BF613" s="1"/>
      <c r="BG613" s="1"/>
      <c r="BH613" s="1"/>
    </row>
    <row r="614" spans="2:60" ht="15.75" customHeight="1">
      <c r="B614" s="1"/>
      <c r="C614" s="1"/>
      <c r="D614" s="1"/>
      <c r="E614" s="1"/>
      <c r="F614" s="1"/>
      <c r="L614" s="1"/>
      <c r="M614" s="1"/>
      <c r="N614" s="1"/>
      <c r="O614" s="1"/>
      <c r="P614" s="1"/>
      <c r="X614" s="1"/>
      <c r="AB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B614" s="1"/>
      <c r="BC614" s="1"/>
      <c r="BD614" s="1"/>
      <c r="BE614" s="1"/>
      <c r="BF614" s="1"/>
      <c r="BG614" s="1"/>
      <c r="BH614" s="1"/>
    </row>
    <row r="615" spans="2:60" ht="15.75" customHeight="1">
      <c r="B615" s="1"/>
      <c r="C615" s="1"/>
      <c r="D615" s="1"/>
      <c r="E615" s="1"/>
      <c r="F615" s="1"/>
      <c r="L615" s="1"/>
      <c r="M615" s="1"/>
      <c r="N615" s="1"/>
      <c r="O615" s="1"/>
      <c r="P615" s="1"/>
      <c r="X615" s="1"/>
      <c r="AB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B615" s="1"/>
      <c r="BC615" s="1"/>
      <c r="BD615" s="1"/>
      <c r="BE615" s="1"/>
      <c r="BF615" s="1"/>
      <c r="BG615" s="1"/>
      <c r="BH615" s="1"/>
    </row>
    <row r="616" spans="2:60" ht="15.75" customHeight="1">
      <c r="B616" s="1"/>
      <c r="C616" s="1"/>
      <c r="D616" s="1"/>
      <c r="E616" s="1"/>
      <c r="F616" s="1"/>
      <c r="L616" s="1"/>
      <c r="M616" s="1"/>
      <c r="N616" s="1"/>
      <c r="O616" s="1"/>
      <c r="P616" s="1"/>
      <c r="X616" s="1"/>
      <c r="AB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B616" s="1"/>
      <c r="BC616" s="1"/>
      <c r="BD616" s="1"/>
      <c r="BE616" s="1"/>
      <c r="BF616" s="1"/>
      <c r="BG616" s="1"/>
      <c r="BH616" s="1"/>
    </row>
    <row r="617" spans="2:60" ht="15.75" customHeight="1">
      <c r="B617" s="1"/>
      <c r="C617" s="1"/>
      <c r="D617" s="1"/>
      <c r="E617" s="1"/>
      <c r="F617" s="1"/>
      <c r="L617" s="1"/>
      <c r="M617" s="1"/>
      <c r="N617" s="1"/>
      <c r="O617" s="1"/>
      <c r="P617" s="1"/>
      <c r="X617" s="1"/>
      <c r="AB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B617" s="1"/>
      <c r="BC617" s="1"/>
      <c r="BD617" s="1"/>
      <c r="BE617" s="1"/>
      <c r="BF617" s="1"/>
      <c r="BG617" s="1"/>
      <c r="BH617" s="1"/>
    </row>
    <row r="618" spans="2:60" ht="15.75" customHeight="1">
      <c r="B618" s="1"/>
      <c r="C618" s="1"/>
      <c r="D618" s="1"/>
      <c r="E618" s="1"/>
      <c r="F618" s="1"/>
      <c r="L618" s="1"/>
      <c r="M618" s="1"/>
      <c r="N618" s="1"/>
      <c r="O618" s="1"/>
      <c r="P618" s="1"/>
      <c r="X618" s="1"/>
      <c r="AB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B618" s="1"/>
      <c r="BC618" s="1"/>
      <c r="BD618" s="1"/>
      <c r="BE618" s="1"/>
      <c r="BF618" s="1"/>
      <c r="BG618" s="1"/>
      <c r="BH618" s="1"/>
    </row>
    <row r="619" spans="2:60" ht="15.75" customHeight="1">
      <c r="B619" s="1"/>
      <c r="C619" s="1"/>
      <c r="D619" s="1"/>
      <c r="E619" s="1"/>
      <c r="F619" s="1"/>
      <c r="L619" s="1"/>
      <c r="M619" s="1"/>
      <c r="N619" s="1"/>
      <c r="O619" s="1"/>
      <c r="P619" s="1"/>
      <c r="X619" s="1"/>
      <c r="AB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B619" s="1"/>
      <c r="BC619" s="1"/>
      <c r="BD619" s="1"/>
      <c r="BE619" s="1"/>
      <c r="BF619" s="1"/>
      <c r="BG619" s="1"/>
      <c r="BH619" s="1"/>
    </row>
    <row r="620" spans="2:60" ht="15.75" customHeight="1">
      <c r="B620" s="1"/>
      <c r="C620" s="1"/>
      <c r="D620" s="1"/>
      <c r="E620" s="1"/>
      <c r="F620" s="1"/>
      <c r="L620" s="1"/>
      <c r="M620" s="1"/>
      <c r="N620" s="1"/>
      <c r="O620" s="1"/>
      <c r="P620" s="1"/>
      <c r="X620" s="1"/>
      <c r="AB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B620" s="1"/>
      <c r="BC620" s="1"/>
      <c r="BD620" s="1"/>
      <c r="BE620" s="1"/>
      <c r="BF620" s="1"/>
      <c r="BG620" s="1"/>
      <c r="BH620" s="1"/>
    </row>
    <row r="621" spans="2:60" ht="15.75" customHeight="1">
      <c r="B621" s="1"/>
      <c r="C621" s="1"/>
      <c r="D621" s="1"/>
      <c r="E621" s="1"/>
      <c r="F621" s="1"/>
      <c r="L621" s="1"/>
      <c r="M621" s="1"/>
      <c r="N621" s="1"/>
      <c r="O621" s="1"/>
      <c r="P621" s="1"/>
      <c r="X621" s="1"/>
      <c r="AB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B621" s="1"/>
      <c r="BC621" s="1"/>
      <c r="BD621" s="1"/>
      <c r="BE621" s="1"/>
      <c r="BF621" s="1"/>
      <c r="BG621" s="1"/>
      <c r="BH621" s="1"/>
    </row>
    <row r="622" spans="2:60" ht="15.75" customHeight="1">
      <c r="B622" s="1"/>
      <c r="C622" s="1"/>
      <c r="D622" s="1"/>
      <c r="E622" s="1"/>
      <c r="F622" s="1"/>
      <c r="L622" s="1"/>
      <c r="M622" s="1"/>
      <c r="N622" s="1"/>
      <c r="O622" s="1"/>
      <c r="P622" s="1"/>
      <c r="X622" s="1"/>
      <c r="AB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B622" s="1"/>
      <c r="BC622" s="1"/>
      <c r="BD622" s="1"/>
      <c r="BE622" s="1"/>
      <c r="BF622" s="1"/>
      <c r="BG622" s="1"/>
      <c r="BH622" s="1"/>
    </row>
    <row r="623" spans="2:60" ht="15.75" customHeight="1">
      <c r="B623" s="1"/>
      <c r="C623" s="1"/>
      <c r="D623" s="1"/>
      <c r="E623" s="1"/>
      <c r="F623" s="1"/>
      <c r="L623" s="1"/>
      <c r="M623" s="1"/>
      <c r="N623" s="1"/>
      <c r="O623" s="1"/>
      <c r="P623" s="1"/>
      <c r="X623" s="1"/>
      <c r="AB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B623" s="1"/>
      <c r="BC623" s="1"/>
      <c r="BD623" s="1"/>
      <c r="BE623" s="1"/>
      <c r="BF623" s="1"/>
      <c r="BG623" s="1"/>
      <c r="BH623" s="1"/>
    </row>
    <row r="624" spans="2:60" ht="15.75" customHeight="1">
      <c r="B624" s="1"/>
      <c r="C624" s="1"/>
      <c r="D624" s="1"/>
      <c r="E624" s="1"/>
      <c r="F624" s="1"/>
      <c r="L624" s="1"/>
      <c r="M624" s="1"/>
      <c r="N624" s="1"/>
      <c r="O624" s="1"/>
      <c r="P624" s="1"/>
      <c r="X624" s="1"/>
      <c r="AB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B624" s="1"/>
      <c r="BC624" s="1"/>
      <c r="BD624" s="1"/>
      <c r="BE624" s="1"/>
      <c r="BF624" s="1"/>
      <c r="BG624" s="1"/>
      <c r="BH624" s="1"/>
    </row>
    <row r="625" spans="2:60" ht="15.75" customHeight="1">
      <c r="B625" s="1"/>
      <c r="C625" s="1"/>
      <c r="D625" s="1"/>
      <c r="E625" s="1"/>
      <c r="F625" s="1"/>
      <c r="L625" s="1"/>
      <c r="M625" s="1"/>
      <c r="N625" s="1"/>
      <c r="O625" s="1"/>
      <c r="P625" s="1"/>
      <c r="X625" s="1"/>
      <c r="AB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B625" s="1"/>
      <c r="BC625" s="1"/>
      <c r="BD625" s="1"/>
      <c r="BE625" s="1"/>
      <c r="BF625" s="1"/>
      <c r="BG625" s="1"/>
      <c r="BH625" s="1"/>
    </row>
    <row r="626" spans="2:60" ht="15.75" customHeight="1">
      <c r="B626" s="1"/>
      <c r="C626" s="1"/>
      <c r="D626" s="1"/>
      <c r="E626" s="1"/>
      <c r="F626" s="1"/>
      <c r="L626" s="1"/>
      <c r="M626" s="1"/>
      <c r="N626" s="1"/>
      <c r="O626" s="1"/>
      <c r="P626" s="1"/>
      <c r="X626" s="1"/>
      <c r="AB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B626" s="1"/>
      <c r="BC626" s="1"/>
      <c r="BD626" s="1"/>
      <c r="BE626" s="1"/>
      <c r="BF626" s="1"/>
      <c r="BG626" s="1"/>
      <c r="BH626" s="1"/>
    </row>
    <row r="627" spans="2:60" ht="15.75" customHeight="1">
      <c r="B627" s="1"/>
      <c r="C627" s="1"/>
      <c r="D627" s="1"/>
      <c r="E627" s="1"/>
      <c r="F627" s="1"/>
      <c r="L627" s="1"/>
      <c r="M627" s="1"/>
      <c r="N627" s="1"/>
      <c r="O627" s="1"/>
      <c r="P627" s="1"/>
      <c r="X627" s="1"/>
      <c r="AB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B627" s="1"/>
      <c r="BC627" s="1"/>
      <c r="BD627" s="1"/>
      <c r="BE627" s="1"/>
      <c r="BF627" s="1"/>
      <c r="BG627" s="1"/>
      <c r="BH627" s="1"/>
    </row>
    <row r="628" spans="2:60" ht="15.75" customHeight="1">
      <c r="B628" s="1"/>
      <c r="C628" s="1"/>
      <c r="D628" s="1"/>
      <c r="E628" s="1"/>
      <c r="F628" s="1"/>
      <c r="L628" s="1"/>
      <c r="M628" s="1"/>
      <c r="N628" s="1"/>
      <c r="O628" s="1"/>
      <c r="P628" s="1"/>
      <c r="X628" s="1"/>
      <c r="AB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B628" s="1"/>
      <c r="BC628" s="1"/>
      <c r="BD628" s="1"/>
      <c r="BE628" s="1"/>
      <c r="BF628" s="1"/>
      <c r="BG628" s="1"/>
      <c r="BH628" s="1"/>
    </row>
    <row r="629" spans="2:60" ht="15.75" customHeight="1">
      <c r="B629" s="1"/>
      <c r="C629" s="1"/>
      <c r="D629" s="1"/>
      <c r="E629" s="1"/>
      <c r="F629" s="1"/>
      <c r="L629" s="1"/>
      <c r="M629" s="1"/>
      <c r="N629" s="1"/>
      <c r="O629" s="1"/>
      <c r="P629" s="1"/>
      <c r="X629" s="1"/>
      <c r="AB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B629" s="1"/>
      <c r="BC629" s="1"/>
      <c r="BD629" s="1"/>
      <c r="BE629" s="1"/>
      <c r="BF629" s="1"/>
      <c r="BG629" s="1"/>
      <c r="BH629" s="1"/>
    </row>
    <row r="630" spans="2:60" ht="15.75" customHeight="1">
      <c r="B630" s="1"/>
      <c r="C630" s="1"/>
      <c r="D630" s="1"/>
      <c r="E630" s="1"/>
      <c r="F630" s="1"/>
      <c r="L630" s="1"/>
      <c r="M630" s="1"/>
      <c r="N630" s="1"/>
      <c r="O630" s="1"/>
      <c r="P630" s="1"/>
      <c r="X630" s="1"/>
      <c r="AB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B630" s="1"/>
      <c r="BC630" s="1"/>
      <c r="BD630" s="1"/>
      <c r="BE630" s="1"/>
      <c r="BF630" s="1"/>
      <c r="BG630" s="1"/>
      <c r="BH630" s="1"/>
    </row>
    <row r="631" spans="2:60" ht="15.75" customHeight="1">
      <c r="B631" s="1"/>
      <c r="C631" s="1"/>
      <c r="D631" s="1"/>
      <c r="E631" s="1"/>
      <c r="F631" s="1"/>
      <c r="L631" s="1"/>
      <c r="M631" s="1"/>
      <c r="N631" s="1"/>
      <c r="O631" s="1"/>
      <c r="P631" s="1"/>
      <c r="X631" s="1"/>
      <c r="AB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B631" s="1"/>
      <c r="BC631" s="1"/>
      <c r="BD631" s="1"/>
      <c r="BE631" s="1"/>
      <c r="BF631" s="1"/>
      <c r="BG631" s="1"/>
      <c r="BH631" s="1"/>
    </row>
    <row r="632" spans="2:60" ht="15.75" customHeight="1">
      <c r="B632" s="1"/>
      <c r="C632" s="1"/>
      <c r="D632" s="1"/>
      <c r="E632" s="1"/>
      <c r="F632" s="1"/>
      <c r="L632" s="1"/>
      <c r="M632" s="1"/>
      <c r="N632" s="1"/>
      <c r="O632" s="1"/>
      <c r="P632" s="1"/>
      <c r="X632" s="1"/>
      <c r="AB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B632" s="1"/>
      <c r="BC632" s="1"/>
      <c r="BD632" s="1"/>
      <c r="BE632" s="1"/>
      <c r="BF632" s="1"/>
      <c r="BG632" s="1"/>
      <c r="BH632" s="1"/>
    </row>
    <row r="633" spans="2:60" ht="15.75" customHeight="1">
      <c r="B633" s="1"/>
      <c r="C633" s="1"/>
      <c r="D633" s="1"/>
      <c r="E633" s="1"/>
      <c r="F633" s="1"/>
      <c r="L633" s="1"/>
      <c r="M633" s="1"/>
      <c r="N633" s="1"/>
      <c r="O633" s="1"/>
      <c r="P633" s="1"/>
      <c r="X633" s="1"/>
      <c r="AB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B633" s="1"/>
      <c r="BC633" s="1"/>
      <c r="BD633" s="1"/>
      <c r="BE633" s="1"/>
      <c r="BF633" s="1"/>
      <c r="BG633" s="1"/>
      <c r="BH633" s="1"/>
    </row>
    <row r="634" spans="2:60" ht="15.75" customHeight="1">
      <c r="B634" s="1"/>
      <c r="C634" s="1"/>
      <c r="D634" s="1"/>
      <c r="E634" s="1"/>
      <c r="F634" s="1"/>
      <c r="L634" s="1"/>
      <c r="M634" s="1"/>
      <c r="N634" s="1"/>
      <c r="O634" s="1"/>
      <c r="P634" s="1"/>
      <c r="X634" s="1"/>
      <c r="AB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B634" s="1"/>
      <c r="BC634" s="1"/>
      <c r="BD634" s="1"/>
      <c r="BE634" s="1"/>
      <c r="BF634" s="1"/>
      <c r="BG634" s="1"/>
      <c r="BH634" s="1"/>
    </row>
    <row r="635" spans="2:60" ht="15.75" customHeight="1">
      <c r="B635" s="1"/>
      <c r="C635" s="1"/>
      <c r="D635" s="1"/>
      <c r="E635" s="1"/>
      <c r="F635" s="1"/>
      <c r="L635" s="1"/>
      <c r="M635" s="1"/>
      <c r="N635" s="1"/>
      <c r="O635" s="1"/>
      <c r="P635" s="1"/>
      <c r="X635" s="1"/>
      <c r="AB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B635" s="1"/>
      <c r="BC635" s="1"/>
      <c r="BD635" s="1"/>
      <c r="BE635" s="1"/>
      <c r="BF635" s="1"/>
      <c r="BG635" s="1"/>
      <c r="BH635" s="1"/>
    </row>
    <row r="636" spans="2:60" ht="15.75" customHeight="1">
      <c r="B636" s="1"/>
      <c r="C636" s="1"/>
      <c r="D636" s="1"/>
      <c r="E636" s="1"/>
      <c r="F636" s="1"/>
      <c r="L636" s="1"/>
      <c r="M636" s="1"/>
      <c r="N636" s="1"/>
      <c r="O636" s="1"/>
      <c r="P636" s="1"/>
      <c r="X636" s="1"/>
      <c r="AB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B636" s="1"/>
      <c r="BC636" s="1"/>
      <c r="BD636" s="1"/>
      <c r="BE636" s="1"/>
      <c r="BF636" s="1"/>
      <c r="BG636" s="1"/>
      <c r="BH636" s="1"/>
    </row>
    <row r="637" spans="2:60" ht="15.75" customHeight="1">
      <c r="B637" s="1"/>
      <c r="C637" s="1"/>
      <c r="D637" s="1"/>
      <c r="E637" s="1"/>
      <c r="F637" s="1"/>
      <c r="L637" s="1"/>
      <c r="M637" s="1"/>
      <c r="N637" s="1"/>
      <c r="O637" s="1"/>
      <c r="P637" s="1"/>
      <c r="X637" s="1"/>
      <c r="AB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B637" s="1"/>
      <c r="BC637" s="1"/>
      <c r="BD637" s="1"/>
      <c r="BE637" s="1"/>
      <c r="BF637" s="1"/>
      <c r="BG637" s="1"/>
      <c r="BH637" s="1"/>
    </row>
    <row r="638" spans="2:60" ht="15.75" customHeight="1">
      <c r="B638" s="1"/>
      <c r="C638" s="1"/>
      <c r="D638" s="1"/>
      <c r="E638" s="1"/>
      <c r="F638" s="1"/>
      <c r="L638" s="1"/>
      <c r="M638" s="1"/>
      <c r="N638" s="1"/>
      <c r="O638" s="1"/>
      <c r="P638" s="1"/>
      <c r="X638" s="1"/>
      <c r="AB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B638" s="1"/>
      <c r="BC638" s="1"/>
      <c r="BD638" s="1"/>
      <c r="BE638" s="1"/>
      <c r="BF638" s="1"/>
      <c r="BG638" s="1"/>
      <c r="BH638" s="1"/>
    </row>
    <row r="639" spans="2:60" ht="15.75" customHeight="1">
      <c r="B639" s="1"/>
      <c r="C639" s="1"/>
      <c r="D639" s="1"/>
      <c r="E639" s="1"/>
      <c r="F639" s="1"/>
      <c r="L639" s="1"/>
      <c r="M639" s="1"/>
      <c r="N639" s="1"/>
      <c r="O639" s="1"/>
      <c r="P639" s="1"/>
      <c r="X639" s="1"/>
      <c r="AB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B639" s="1"/>
      <c r="BC639" s="1"/>
      <c r="BD639" s="1"/>
      <c r="BE639" s="1"/>
      <c r="BF639" s="1"/>
      <c r="BG639" s="1"/>
      <c r="BH639" s="1"/>
    </row>
    <row r="640" spans="2:60" ht="15.75" customHeight="1">
      <c r="B640" s="1"/>
      <c r="C640" s="1"/>
      <c r="D640" s="1"/>
      <c r="E640" s="1"/>
      <c r="F640" s="1"/>
      <c r="L640" s="1"/>
      <c r="M640" s="1"/>
      <c r="N640" s="1"/>
      <c r="O640" s="1"/>
      <c r="P640" s="1"/>
      <c r="X640" s="1"/>
      <c r="AB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B640" s="1"/>
      <c r="BC640" s="1"/>
      <c r="BD640" s="1"/>
      <c r="BE640" s="1"/>
      <c r="BF640" s="1"/>
      <c r="BG640" s="1"/>
      <c r="BH640" s="1"/>
    </row>
    <row r="641" spans="2:60" ht="15.75" customHeight="1">
      <c r="B641" s="1"/>
      <c r="C641" s="1"/>
      <c r="D641" s="1"/>
      <c r="E641" s="1"/>
      <c r="F641" s="1"/>
      <c r="L641" s="1"/>
      <c r="M641" s="1"/>
      <c r="N641" s="1"/>
      <c r="O641" s="1"/>
      <c r="P641" s="1"/>
      <c r="X641" s="1"/>
      <c r="AB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B641" s="1"/>
      <c r="BC641" s="1"/>
      <c r="BD641" s="1"/>
      <c r="BE641" s="1"/>
      <c r="BF641" s="1"/>
      <c r="BG641" s="1"/>
      <c r="BH641" s="1"/>
    </row>
    <row r="642" spans="2:60" ht="15.75" customHeight="1">
      <c r="B642" s="1"/>
      <c r="C642" s="1"/>
      <c r="D642" s="1"/>
      <c r="E642" s="1"/>
      <c r="F642" s="1"/>
      <c r="L642" s="1"/>
      <c r="M642" s="1"/>
      <c r="N642" s="1"/>
      <c r="O642" s="1"/>
      <c r="P642" s="1"/>
      <c r="X642" s="1"/>
      <c r="AB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B642" s="1"/>
      <c r="BC642" s="1"/>
      <c r="BD642" s="1"/>
      <c r="BE642" s="1"/>
      <c r="BF642" s="1"/>
      <c r="BG642" s="1"/>
      <c r="BH642" s="1"/>
    </row>
    <row r="643" spans="2:60" ht="15.75" customHeight="1">
      <c r="B643" s="1"/>
      <c r="C643" s="1"/>
      <c r="D643" s="1"/>
      <c r="E643" s="1"/>
      <c r="F643" s="1"/>
      <c r="L643" s="1"/>
      <c r="M643" s="1"/>
      <c r="N643" s="1"/>
      <c r="O643" s="1"/>
      <c r="P643" s="1"/>
      <c r="X643" s="1"/>
      <c r="AB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B643" s="1"/>
      <c r="BC643" s="1"/>
      <c r="BD643" s="1"/>
      <c r="BE643" s="1"/>
      <c r="BF643" s="1"/>
      <c r="BG643" s="1"/>
      <c r="BH643" s="1"/>
    </row>
    <row r="644" spans="2:60" ht="15.75" customHeight="1">
      <c r="B644" s="1"/>
      <c r="C644" s="1"/>
      <c r="D644" s="1"/>
      <c r="E644" s="1"/>
      <c r="F644" s="1"/>
      <c r="L644" s="1"/>
      <c r="M644" s="1"/>
      <c r="N644" s="1"/>
      <c r="O644" s="1"/>
      <c r="P644" s="1"/>
      <c r="X644" s="1"/>
      <c r="AB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B644" s="1"/>
      <c r="BC644" s="1"/>
      <c r="BD644" s="1"/>
      <c r="BE644" s="1"/>
      <c r="BF644" s="1"/>
      <c r="BG644" s="1"/>
      <c r="BH644" s="1"/>
    </row>
    <row r="645" spans="2:60" ht="15.75" customHeight="1">
      <c r="B645" s="1"/>
      <c r="C645" s="1"/>
      <c r="D645" s="1"/>
      <c r="E645" s="1"/>
      <c r="F645" s="1"/>
      <c r="L645" s="1"/>
      <c r="M645" s="1"/>
      <c r="N645" s="1"/>
      <c r="O645" s="1"/>
      <c r="P645" s="1"/>
      <c r="X645" s="1"/>
      <c r="AB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B645" s="1"/>
      <c r="BC645" s="1"/>
      <c r="BD645" s="1"/>
      <c r="BE645" s="1"/>
      <c r="BF645" s="1"/>
      <c r="BG645" s="1"/>
      <c r="BH645" s="1"/>
    </row>
    <row r="646" spans="2:60" ht="15.75" customHeight="1">
      <c r="B646" s="1"/>
      <c r="C646" s="1"/>
      <c r="D646" s="1"/>
      <c r="E646" s="1"/>
      <c r="F646" s="1"/>
      <c r="L646" s="1"/>
      <c r="M646" s="1"/>
      <c r="N646" s="1"/>
      <c r="O646" s="1"/>
      <c r="P646" s="1"/>
      <c r="X646" s="1"/>
      <c r="AB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B646" s="1"/>
      <c r="BC646" s="1"/>
      <c r="BD646" s="1"/>
      <c r="BE646" s="1"/>
      <c r="BF646" s="1"/>
      <c r="BG646" s="1"/>
      <c r="BH646" s="1"/>
    </row>
    <row r="647" spans="2:60" ht="15.75" customHeight="1">
      <c r="B647" s="1"/>
      <c r="C647" s="1"/>
      <c r="D647" s="1"/>
      <c r="E647" s="1"/>
      <c r="F647" s="1"/>
      <c r="L647" s="1"/>
      <c r="M647" s="1"/>
      <c r="N647" s="1"/>
      <c r="O647" s="1"/>
      <c r="P647" s="1"/>
      <c r="X647" s="1"/>
      <c r="AB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B647" s="1"/>
      <c r="BC647" s="1"/>
      <c r="BD647" s="1"/>
      <c r="BE647" s="1"/>
      <c r="BF647" s="1"/>
      <c r="BG647" s="1"/>
      <c r="BH647" s="1"/>
    </row>
    <row r="648" spans="2:60" ht="15.75" customHeight="1">
      <c r="B648" s="1"/>
      <c r="C648" s="1"/>
      <c r="D648" s="1"/>
      <c r="E648" s="1"/>
      <c r="F648" s="1"/>
      <c r="L648" s="1"/>
      <c r="M648" s="1"/>
      <c r="N648" s="1"/>
      <c r="O648" s="1"/>
      <c r="P648" s="1"/>
      <c r="X648" s="1"/>
      <c r="AB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B648" s="1"/>
      <c r="BC648" s="1"/>
      <c r="BD648" s="1"/>
      <c r="BE648" s="1"/>
      <c r="BF648" s="1"/>
      <c r="BG648" s="1"/>
      <c r="BH648" s="1"/>
    </row>
    <row r="649" spans="2:60" ht="15.75" customHeight="1">
      <c r="B649" s="1"/>
      <c r="C649" s="1"/>
      <c r="D649" s="1"/>
      <c r="E649" s="1"/>
      <c r="F649" s="1"/>
      <c r="L649" s="1"/>
      <c r="M649" s="1"/>
      <c r="N649" s="1"/>
      <c r="O649" s="1"/>
      <c r="P649" s="1"/>
      <c r="X649" s="1"/>
      <c r="AB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B649" s="1"/>
      <c r="BC649" s="1"/>
      <c r="BD649" s="1"/>
      <c r="BE649" s="1"/>
      <c r="BF649" s="1"/>
      <c r="BG649" s="1"/>
      <c r="BH649" s="1"/>
    </row>
    <row r="650" spans="2:60" ht="15.75" customHeight="1">
      <c r="B650" s="1"/>
      <c r="C650" s="1"/>
      <c r="D650" s="1"/>
      <c r="E650" s="1"/>
      <c r="F650" s="1"/>
      <c r="L650" s="1"/>
      <c r="M650" s="1"/>
      <c r="N650" s="1"/>
      <c r="O650" s="1"/>
      <c r="P650" s="1"/>
      <c r="X650" s="1"/>
      <c r="AB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B650" s="1"/>
      <c r="BC650" s="1"/>
      <c r="BD650" s="1"/>
      <c r="BE650" s="1"/>
      <c r="BF650" s="1"/>
      <c r="BG650" s="1"/>
      <c r="BH650" s="1"/>
    </row>
    <row r="651" spans="2:60" ht="15.75" customHeight="1">
      <c r="B651" s="1"/>
      <c r="C651" s="1"/>
      <c r="D651" s="1"/>
      <c r="E651" s="1"/>
      <c r="F651" s="1"/>
      <c r="L651" s="1"/>
      <c r="M651" s="1"/>
      <c r="N651" s="1"/>
      <c r="O651" s="1"/>
      <c r="P651" s="1"/>
      <c r="X651" s="1"/>
      <c r="AB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B651" s="1"/>
      <c r="BC651" s="1"/>
      <c r="BD651" s="1"/>
      <c r="BE651" s="1"/>
      <c r="BF651" s="1"/>
      <c r="BG651" s="1"/>
      <c r="BH651" s="1"/>
    </row>
    <row r="652" spans="2:60" ht="15.75" customHeight="1">
      <c r="B652" s="1"/>
      <c r="C652" s="1"/>
      <c r="D652" s="1"/>
      <c r="E652" s="1"/>
      <c r="F652" s="1"/>
      <c r="L652" s="1"/>
      <c r="M652" s="1"/>
      <c r="N652" s="1"/>
      <c r="O652" s="1"/>
      <c r="P652" s="1"/>
      <c r="X652" s="1"/>
      <c r="AB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B652" s="1"/>
      <c r="BC652" s="1"/>
      <c r="BD652" s="1"/>
      <c r="BE652" s="1"/>
      <c r="BF652" s="1"/>
      <c r="BG652" s="1"/>
      <c r="BH652" s="1"/>
    </row>
    <row r="653" spans="2:60" ht="15.75" customHeight="1">
      <c r="B653" s="1"/>
      <c r="C653" s="1"/>
      <c r="D653" s="1"/>
      <c r="E653" s="1"/>
      <c r="F653" s="1"/>
      <c r="L653" s="1"/>
      <c r="M653" s="1"/>
      <c r="N653" s="1"/>
      <c r="O653" s="1"/>
      <c r="P653" s="1"/>
      <c r="X653" s="1"/>
      <c r="AB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B653" s="1"/>
      <c r="BC653" s="1"/>
      <c r="BD653" s="1"/>
      <c r="BE653" s="1"/>
      <c r="BF653" s="1"/>
      <c r="BG653" s="1"/>
      <c r="BH653" s="1"/>
    </row>
    <row r="654" spans="2:60" ht="15.75" customHeight="1">
      <c r="B654" s="1"/>
      <c r="C654" s="1"/>
      <c r="D654" s="1"/>
      <c r="E654" s="1"/>
      <c r="F654" s="1"/>
      <c r="L654" s="1"/>
      <c r="M654" s="1"/>
      <c r="N654" s="1"/>
      <c r="O654" s="1"/>
      <c r="P654" s="1"/>
      <c r="X654" s="1"/>
      <c r="AB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B654" s="1"/>
      <c r="BC654" s="1"/>
      <c r="BD654" s="1"/>
      <c r="BE654" s="1"/>
      <c r="BF654" s="1"/>
      <c r="BG654" s="1"/>
      <c r="BH654" s="1"/>
    </row>
    <row r="655" spans="2:60" ht="15.75" customHeight="1">
      <c r="B655" s="1"/>
      <c r="C655" s="1"/>
      <c r="D655" s="1"/>
      <c r="E655" s="1"/>
      <c r="F655" s="1"/>
      <c r="L655" s="1"/>
      <c r="M655" s="1"/>
      <c r="N655" s="1"/>
      <c r="O655" s="1"/>
      <c r="P655" s="1"/>
      <c r="X655" s="1"/>
      <c r="AB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B655" s="1"/>
      <c r="BC655" s="1"/>
      <c r="BD655" s="1"/>
      <c r="BE655" s="1"/>
      <c r="BF655" s="1"/>
      <c r="BG655" s="1"/>
      <c r="BH655" s="1"/>
    </row>
    <row r="656" spans="2:60" ht="15.75" customHeight="1">
      <c r="B656" s="1"/>
      <c r="C656" s="1"/>
      <c r="D656" s="1"/>
      <c r="E656" s="1"/>
      <c r="F656" s="1"/>
      <c r="L656" s="1"/>
      <c r="M656" s="1"/>
      <c r="N656" s="1"/>
      <c r="O656" s="1"/>
      <c r="P656" s="1"/>
      <c r="X656" s="1"/>
      <c r="AB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B656" s="1"/>
      <c r="BC656" s="1"/>
      <c r="BD656" s="1"/>
      <c r="BE656" s="1"/>
      <c r="BF656" s="1"/>
      <c r="BG656" s="1"/>
      <c r="BH656" s="1"/>
    </row>
    <row r="657" spans="2:60" ht="15.75" customHeight="1">
      <c r="B657" s="1"/>
      <c r="C657" s="1"/>
      <c r="D657" s="1"/>
      <c r="E657" s="1"/>
      <c r="F657" s="1"/>
      <c r="L657" s="1"/>
      <c r="M657" s="1"/>
      <c r="N657" s="1"/>
      <c r="O657" s="1"/>
      <c r="P657" s="1"/>
      <c r="X657" s="1"/>
      <c r="AB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B657" s="1"/>
      <c r="BC657" s="1"/>
      <c r="BD657" s="1"/>
      <c r="BE657" s="1"/>
      <c r="BF657" s="1"/>
      <c r="BG657" s="1"/>
      <c r="BH657" s="1"/>
    </row>
    <row r="658" spans="2:60" ht="15.75" customHeight="1">
      <c r="B658" s="1"/>
      <c r="C658" s="1"/>
      <c r="D658" s="1"/>
      <c r="E658" s="1"/>
      <c r="F658" s="1"/>
      <c r="L658" s="1"/>
      <c r="M658" s="1"/>
      <c r="N658" s="1"/>
      <c r="O658" s="1"/>
      <c r="P658" s="1"/>
      <c r="X658" s="1"/>
      <c r="AB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B658" s="1"/>
      <c r="BC658" s="1"/>
      <c r="BD658" s="1"/>
      <c r="BE658" s="1"/>
      <c r="BF658" s="1"/>
      <c r="BG658" s="1"/>
      <c r="BH658" s="1"/>
    </row>
    <row r="659" spans="2:60" ht="15.75" customHeight="1">
      <c r="B659" s="1"/>
      <c r="C659" s="1"/>
      <c r="D659" s="1"/>
      <c r="E659" s="1"/>
      <c r="F659" s="1"/>
      <c r="L659" s="1"/>
      <c r="M659" s="1"/>
      <c r="N659" s="1"/>
      <c r="O659" s="1"/>
      <c r="P659" s="1"/>
      <c r="X659" s="1"/>
      <c r="AB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B659" s="1"/>
      <c r="BC659" s="1"/>
      <c r="BD659" s="1"/>
      <c r="BE659" s="1"/>
      <c r="BF659" s="1"/>
      <c r="BG659" s="1"/>
      <c r="BH659" s="1"/>
    </row>
    <row r="660" spans="2:60" ht="15.75" customHeight="1">
      <c r="B660" s="1"/>
      <c r="C660" s="1"/>
      <c r="D660" s="1"/>
      <c r="E660" s="1"/>
      <c r="F660" s="1"/>
      <c r="L660" s="1"/>
      <c r="M660" s="1"/>
      <c r="N660" s="1"/>
      <c r="O660" s="1"/>
      <c r="P660" s="1"/>
      <c r="X660" s="1"/>
      <c r="AB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B660" s="1"/>
      <c r="BC660" s="1"/>
      <c r="BD660" s="1"/>
      <c r="BE660" s="1"/>
      <c r="BF660" s="1"/>
      <c r="BG660" s="1"/>
      <c r="BH660" s="1"/>
    </row>
    <row r="661" spans="2:60" ht="15.75" customHeight="1">
      <c r="B661" s="1"/>
      <c r="C661" s="1"/>
      <c r="D661" s="1"/>
      <c r="E661" s="1"/>
      <c r="F661" s="1"/>
      <c r="L661" s="1"/>
      <c r="M661" s="1"/>
      <c r="N661" s="1"/>
      <c r="O661" s="1"/>
      <c r="P661" s="1"/>
      <c r="X661" s="1"/>
      <c r="AB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B661" s="1"/>
      <c r="BC661" s="1"/>
      <c r="BD661" s="1"/>
      <c r="BE661" s="1"/>
      <c r="BF661" s="1"/>
      <c r="BG661" s="1"/>
      <c r="BH661" s="1"/>
    </row>
    <row r="662" spans="2:60" ht="15.75" customHeight="1">
      <c r="B662" s="1"/>
      <c r="C662" s="1"/>
      <c r="D662" s="1"/>
      <c r="E662" s="1"/>
      <c r="F662" s="1"/>
      <c r="L662" s="1"/>
      <c r="M662" s="1"/>
      <c r="N662" s="1"/>
      <c r="O662" s="1"/>
      <c r="P662" s="1"/>
      <c r="X662" s="1"/>
      <c r="AB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B662" s="1"/>
      <c r="BC662" s="1"/>
      <c r="BD662" s="1"/>
      <c r="BE662" s="1"/>
      <c r="BF662" s="1"/>
      <c r="BG662" s="1"/>
      <c r="BH662" s="1"/>
    </row>
    <row r="663" spans="2:60" ht="15.75" customHeight="1">
      <c r="B663" s="1"/>
      <c r="C663" s="1"/>
      <c r="D663" s="1"/>
      <c r="E663" s="1"/>
      <c r="F663" s="1"/>
      <c r="L663" s="1"/>
      <c r="M663" s="1"/>
      <c r="N663" s="1"/>
      <c r="O663" s="1"/>
      <c r="P663" s="1"/>
      <c r="X663" s="1"/>
      <c r="AB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B663" s="1"/>
      <c r="BC663" s="1"/>
      <c r="BD663" s="1"/>
      <c r="BE663" s="1"/>
      <c r="BF663" s="1"/>
      <c r="BG663" s="1"/>
      <c r="BH663" s="1"/>
    </row>
    <row r="664" spans="2:60" ht="15.75" customHeight="1">
      <c r="B664" s="1"/>
      <c r="C664" s="1"/>
      <c r="D664" s="1"/>
      <c r="E664" s="1"/>
      <c r="F664" s="1"/>
      <c r="L664" s="1"/>
      <c r="M664" s="1"/>
      <c r="N664" s="1"/>
      <c r="O664" s="1"/>
      <c r="P664" s="1"/>
      <c r="X664" s="1"/>
      <c r="AB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B664" s="1"/>
      <c r="BC664" s="1"/>
      <c r="BD664" s="1"/>
      <c r="BE664" s="1"/>
      <c r="BF664" s="1"/>
      <c r="BG664" s="1"/>
      <c r="BH664" s="1"/>
    </row>
    <row r="665" spans="2:60" ht="15.75" customHeight="1">
      <c r="B665" s="1"/>
      <c r="C665" s="1"/>
      <c r="D665" s="1"/>
      <c r="E665" s="1"/>
      <c r="F665" s="1"/>
      <c r="L665" s="1"/>
      <c r="M665" s="1"/>
      <c r="N665" s="1"/>
      <c r="O665" s="1"/>
      <c r="P665" s="1"/>
      <c r="X665" s="1"/>
      <c r="AB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B665" s="1"/>
      <c r="BC665" s="1"/>
      <c r="BD665" s="1"/>
      <c r="BE665" s="1"/>
      <c r="BF665" s="1"/>
      <c r="BG665" s="1"/>
      <c r="BH665" s="1"/>
    </row>
    <row r="666" spans="2:60" ht="15.75" customHeight="1">
      <c r="B666" s="1"/>
      <c r="C666" s="1"/>
      <c r="D666" s="1"/>
      <c r="E666" s="1"/>
      <c r="F666" s="1"/>
      <c r="L666" s="1"/>
      <c r="M666" s="1"/>
      <c r="N666" s="1"/>
      <c r="O666" s="1"/>
      <c r="P666" s="1"/>
      <c r="X666" s="1"/>
      <c r="AB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B666" s="1"/>
      <c r="BC666" s="1"/>
      <c r="BD666" s="1"/>
      <c r="BE666" s="1"/>
      <c r="BF666" s="1"/>
      <c r="BG666" s="1"/>
      <c r="BH666" s="1"/>
    </row>
    <row r="667" spans="2:60" ht="15.75" customHeight="1">
      <c r="B667" s="1"/>
      <c r="C667" s="1"/>
      <c r="D667" s="1"/>
      <c r="E667" s="1"/>
      <c r="F667" s="1"/>
      <c r="L667" s="1"/>
      <c r="M667" s="1"/>
      <c r="N667" s="1"/>
      <c r="O667" s="1"/>
      <c r="P667" s="1"/>
      <c r="X667" s="1"/>
      <c r="AB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B667" s="1"/>
      <c r="BC667" s="1"/>
      <c r="BD667" s="1"/>
      <c r="BE667" s="1"/>
      <c r="BF667" s="1"/>
      <c r="BG667" s="1"/>
      <c r="BH667" s="1"/>
    </row>
    <row r="668" spans="2:60" ht="15.75" customHeight="1">
      <c r="B668" s="1"/>
      <c r="C668" s="1"/>
      <c r="D668" s="1"/>
      <c r="E668" s="1"/>
      <c r="F668" s="1"/>
      <c r="L668" s="1"/>
      <c r="M668" s="1"/>
      <c r="N668" s="1"/>
      <c r="O668" s="1"/>
      <c r="P668" s="1"/>
      <c r="X668" s="1"/>
      <c r="AB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B668" s="1"/>
      <c r="BC668" s="1"/>
      <c r="BD668" s="1"/>
      <c r="BE668" s="1"/>
      <c r="BF668" s="1"/>
      <c r="BG668" s="1"/>
      <c r="BH668" s="1"/>
    </row>
    <row r="669" spans="2:60" ht="15.75" customHeight="1">
      <c r="B669" s="1"/>
      <c r="C669" s="1"/>
      <c r="D669" s="1"/>
      <c r="E669" s="1"/>
      <c r="F669" s="1"/>
      <c r="L669" s="1"/>
      <c r="M669" s="1"/>
      <c r="N669" s="1"/>
      <c r="O669" s="1"/>
      <c r="P669" s="1"/>
      <c r="X669" s="1"/>
      <c r="AB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B669" s="1"/>
      <c r="BC669" s="1"/>
      <c r="BD669" s="1"/>
      <c r="BE669" s="1"/>
      <c r="BF669" s="1"/>
      <c r="BG669" s="1"/>
      <c r="BH669" s="1"/>
    </row>
    <row r="670" spans="2:60" ht="15.75" customHeight="1">
      <c r="B670" s="1"/>
      <c r="C670" s="1"/>
      <c r="D670" s="1"/>
      <c r="E670" s="1"/>
      <c r="F670" s="1"/>
      <c r="L670" s="1"/>
      <c r="M670" s="1"/>
      <c r="N670" s="1"/>
      <c r="O670" s="1"/>
      <c r="P670" s="1"/>
      <c r="X670" s="1"/>
      <c r="AB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B670" s="1"/>
      <c r="BC670" s="1"/>
      <c r="BD670" s="1"/>
      <c r="BE670" s="1"/>
      <c r="BF670" s="1"/>
      <c r="BG670" s="1"/>
      <c r="BH670" s="1"/>
    </row>
    <row r="671" spans="2:60" ht="15.75" customHeight="1">
      <c r="B671" s="1"/>
      <c r="C671" s="1"/>
      <c r="D671" s="1"/>
      <c r="E671" s="1"/>
      <c r="F671" s="1"/>
      <c r="L671" s="1"/>
      <c r="M671" s="1"/>
      <c r="N671" s="1"/>
      <c r="O671" s="1"/>
      <c r="P671" s="1"/>
      <c r="X671" s="1"/>
      <c r="AB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B671" s="1"/>
      <c r="BC671" s="1"/>
      <c r="BD671" s="1"/>
      <c r="BE671" s="1"/>
      <c r="BF671" s="1"/>
      <c r="BG671" s="1"/>
      <c r="BH671" s="1"/>
    </row>
    <row r="672" spans="2:60" ht="15.75" customHeight="1">
      <c r="B672" s="1"/>
      <c r="C672" s="1"/>
      <c r="D672" s="1"/>
      <c r="E672" s="1"/>
      <c r="F672" s="1"/>
      <c r="L672" s="1"/>
      <c r="M672" s="1"/>
      <c r="N672" s="1"/>
      <c r="O672" s="1"/>
      <c r="P672" s="1"/>
      <c r="X672" s="1"/>
      <c r="AB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B672" s="1"/>
      <c r="BC672" s="1"/>
      <c r="BD672" s="1"/>
      <c r="BE672" s="1"/>
      <c r="BF672" s="1"/>
      <c r="BG672" s="1"/>
      <c r="BH672" s="1"/>
    </row>
    <row r="673" spans="2:60" ht="15.75" customHeight="1">
      <c r="B673" s="1"/>
      <c r="C673" s="1"/>
      <c r="D673" s="1"/>
      <c r="E673" s="1"/>
      <c r="F673" s="1"/>
      <c r="L673" s="1"/>
      <c r="M673" s="1"/>
      <c r="N673" s="1"/>
      <c r="O673" s="1"/>
      <c r="P673" s="1"/>
      <c r="X673" s="1"/>
      <c r="AB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B673" s="1"/>
      <c r="BC673" s="1"/>
      <c r="BD673" s="1"/>
      <c r="BE673" s="1"/>
      <c r="BF673" s="1"/>
      <c r="BG673" s="1"/>
      <c r="BH673" s="1"/>
    </row>
    <row r="674" spans="2:60" ht="15.75" customHeight="1">
      <c r="B674" s="1"/>
      <c r="C674" s="1"/>
      <c r="D674" s="1"/>
      <c r="E674" s="1"/>
      <c r="F674" s="1"/>
      <c r="L674" s="1"/>
      <c r="M674" s="1"/>
      <c r="N674" s="1"/>
      <c r="O674" s="1"/>
      <c r="P674" s="1"/>
      <c r="X674" s="1"/>
      <c r="AB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B674" s="1"/>
      <c r="BC674" s="1"/>
      <c r="BD674" s="1"/>
      <c r="BE674" s="1"/>
      <c r="BF674" s="1"/>
      <c r="BG674" s="1"/>
      <c r="BH674" s="1"/>
    </row>
    <row r="675" spans="2:60" ht="15.75" customHeight="1">
      <c r="B675" s="1"/>
      <c r="C675" s="1"/>
      <c r="D675" s="1"/>
      <c r="E675" s="1"/>
      <c r="F675" s="1"/>
      <c r="L675" s="1"/>
      <c r="M675" s="1"/>
      <c r="N675" s="1"/>
      <c r="O675" s="1"/>
      <c r="P675" s="1"/>
      <c r="X675" s="1"/>
      <c r="AB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B675" s="1"/>
      <c r="BC675" s="1"/>
      <c r="BD675" s="1"/>
      <c r="BE675" s="1"/>
      <c r="BF675" s="1"/>
      <c r="BG675" s="1"/>
      <c r="BH675" s="1"/>
    </row>
    <row r="676" spans="2:60" ht="15.75" customHeight="1">
      <c r="B676" s="1"/>
      <c r="C676" s="1"/>
      <c r="D676" s="1"/>
      <c r="E676" s="1"/>
      <c r="F676" s="1"/>
      <c r="L676" s="1"/>
      <c r="M676" s="1"/>
      <c r="N676" s="1"/>
      <c r="O676" s="1"/>
      <c r="P676" s="1"/>
      <c r="X676" s="1"/>
      <c r="AB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B676" s="1"/>
      <c r="BC676" s="1"/>
      <c r="BD676" s="1"/>
      <c r="BE676" s="1"/>
      <c r="BF676" s="1"/>
      <c r="BG676" s="1"/>
      <c r="BH676" s="1"/>
    </row>
    <row r="677" spans="2:60" ht="15.75" customHeight="1">
      <c r="B677" s="1"/>
      <c r="C677" s="1"/>
      <c r="D677" s="1"/>
      <c r="E677" s="1"/>
      <c r="F677" s="1"/>
      <c r="L677" s="1"/>
      <c r="M677" s="1"/>
      <c r="N677" s="1"/>
      <c r="O677" s="1"/>
      <c r="P677" s="1"/>
      <c r="X677" s="1"/>
      <c r="AB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B677" s="1"/>
      <c r="BC677" s="1"/>
      <c r="BD677" s="1"/>
      <c r="BE677" s="1"/>
      <c r="BF677" s="1"/>
      <c r="BG677" s="1"/>
      <c r="BH677" s="1"/>
    </row>
    <row r="678" spans="2:60" ht="15.75" customHeight="1">
      <c r="B678" s="1"/>
      <c r="C678" s="1"/>
      <c r="D678" s="1"/>
      <c r="E678" s="1"/>
      <c r="F678" s="1"/>
      <c r="L678" s="1"/>
      <c r="M678" s="1"/>
      <c r="N678" s="1"/>
      <c r="O678" s="1"/>
      <c r="P678" s="1"/>
      <c r="X678" s="1"/>
      <c r="AB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B678" s="1"/>
      <c r="BC678" s="1"/>
      <c r="BD678" s="1"/>
      <c r="BE678" s="1"/>
      <c r="BF678" s="1"/>
      <c r="BG678" s="1"/>
      <c r="BH678" s="1"/>
    </row>
    <row r="679" spans="2:60" ht="15.75" customHeight="1">
      <c r="B679" s="1"/>
      <c r="C679" s="1"/>
      <c r="D679" s="1"/>
      <c r="E679" s="1"/>
      <c r="F679" s="1"/>
      <c r="L679" s="1"/>
      <c r="M679" s="1"/>
      <c r="N679" s="1"/>
      <c r="O679" s="1"/>
      <c r="P679" s="1"/>
      <c r="X679" s="1"/>
      <c r="AB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B679" s="1"/>
      <c r="BC679" s="1"/>
      <c r="BD679" s="1"/>
      <c r="BE679" s="1"/>
      <c r="BF679" s="1"/>
      <c r="BG679" s="1"/>
      <c r="BH679" s="1"/>
    </row>
    <row r="680" spans="2:60" ht="15.75" customHeight="1">
      <c r="B680" s="1"/>
      <c r="C680" s="1"/>
      <c r="D680" s="1"/>
      <c r="E680" s="1"/>
      <c r="F680" s="1"/>
      <c r="L680" s="1"/>
      <c r="M680" s="1"/>
      <c r="N680" s="1"/>
      <c r="O680" s="1"/>
      <c r="P680" s="1"/>
      <c r="X680" s="1"/>
      <c r="AB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B680" s="1"/>
      <c r="BC680" s="1"/>
      <c r="BD680" s="1"/>
      <c r="BE680" s="1"/>
      <c r="BF680" s="1"/>
      <c r="BG680" s="1"/>
      <c r="BH680" s="1"/>
    </row>
    <row r="681" spans="2:60" ht="15.75" customHeight="1">
      <c r="B681" s="1"/>
      <c r="C681" s="1"/>
      <c r="D681" s="1"/>
      <c r="E681" s="1"/>
      <c r="F681" s="1"/>
      <c r="L681" s="1"/>
      <c r="M681" s="1"/>
      <c r="N681" s="1"/>
      <c r="O681" s="1"/>
      <c r="P681" s="1"/>
      <c r="X681" s="1"/>
      <c r="AB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B681" s="1"/>
      <c r="BC681" s="1"/>
      <c r="BD681" s="1"/>
      <c r="BE681" s="1"/>
      <c r="BF681" s="1"/>
      <c r="BG681" s="1"/>
      <c r="BH681" s="1"/>
    </row>
    <row r="682" spans="2:60" ht="15.75" customHeight="1">
      <c r="B682" s="1"/>
      <c r="C682" s="1"/>
      <c r="D682" s="1"/>
      <c r="E682" s="1"/>
      <c r="F682" s="1"/>
      <c r="L682" s="1"/>
      <c r="M682" s="1"/>
      <c r="N682" s="1"/>
      <c r="O682" s="1"/>
      <c r="P682" s="1"/>
      <c r="X682" s="1"/>
      <c r="AB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B682" s="1"/>
      <c r="BC682" s="1"/>
      <c r="BD682" s="1"/>
      <c r="BE682" s="1"/>
      <c r="BF682" s="1"/>
      <c r="BG682" s="1"/>
      <c r="BH682" s="1"/>
    </row>
    <row r="683" spans="2:60" ht="15.75" customHeight="1">
      <c r="B683" s="1"/>
      <c r="C683" s="1"/>
      <c r="D683" s="1"/>
      <c r="E683" s="1"/>
      <c r="F683" s="1"/>
      <c r="L683" s="1"/>
      <c r="M683" s="1"/>
      <c r="N683" s="1"/>
      <c r="O683" s="1"/>
      <c r="P683" s="1"/>
      <c r="X683" s="1"/>
      <c r="AB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B683" s="1"/>
      <c r="BC683" s="1"/>
      <c r="BD683" s="1"/>
      <c r="BE683" s="1"/>
      <c r="BF683" s="1"/>
      <c r="BG683" s="1"/>
      <c r="BH683" s="1"/>
    </row>
    <row r="684" spans="2:60" ht="15.75" customHeight="1">
      <c r="B684" s="1"/>
      <c r="C684" s="1"/>
      <c r="D684" s="1"/>
      <c r="E684" s="1"/>
      <c r="F684" s="1"/>
      <c r="L684" s="1"/>
      <c r="M684" s="1"/>
      <c r="N684" s="1"/>
      <c r="O684" s="1"/>
      <c r="P684" s="1"/>
      <c r="X684" s="1"/>
      <c r="AB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B684" s="1"/>
      <c r="BC684" s="1"/>
      <c r="BD684" s="1"/>
      <c r="BE684" s="1"/>
      <c r="BF684" s="1"/>
      <c r="BG684" s="1"/>
      <c r="BH684" s="1"/>
    </row>
    <row r="685" spans="2:60" ht="15.75" customHeight="1">
      <c r="B685" s="1"/>
      <c r="C685" s="1"/>
      <c r="D685" s="1"/>
      <c r="E685" s="1"/>
      <c r="F685" s="1"/>
      <c r="L685" s="1"/>
      <c r="M685" s="1"/>
      <c r="N685" s="1"/>
      <c r="O685" s="1"/>
      <c r="P685" s="1"/>
      <c r="X685" s="1"/>
      <c r="AB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B685" s="1"/>
      <c r="BC685" s="1"/>
      <c r="BD685" s="1"/>
      <c r="BE685" s="1"/>
      <c r="BF685" s="1"/>
      <c r="BG685" s="1"/>
      <c r="BH685" s="1"/>
    </row>
    <row r="686" spans="2:60" ht="15.75" customHeight="1">
      <c r="B686" s="1"/>
      <c r="C686" s="1"/>
      <c r="D686" s="1"/>
      <c r="E686" s="1"/>
      <c r="F686" s="1"/>
      <c r="L686" s="1"/>
      <c r="M686" s="1"/>
      <c r="N686" s="1"/>
      <c r="O686" s="1"/>
      <c r="P686" s="1"/>
      <c r="X686" s="1"/>
      <c r="AB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B686" s="1"/>
      <c r="BC686" s="1"/>
      <c r="BD686" s="1"/>
      <c r="BE686" s="1"/>
      <c r="BF686" s="1"/>
      <c r="BG686" s="1"/>
      <c r="BH686" s="1"/>
    </row>
    <row r="687" spans="2:60" ht="15.75" customHeight="1">
      <c r="B687" s="1"/>
      <c r="C687" s="1"/>
      <c r="D687" s="1"/>
      <c r="E687" s="1"/>
      <c r="F687" s="1"/>
      <c r="L687" s="1"/>
      <c r="M687" s="1"/>
      <c r="N687" s="1"/>
      <c r="O687" s="1"/>
      <c r="P687" s="1"/>
      <c r="X687" s="1"/>
      <c r="AB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B687" s="1"/>
      <c r="BC687" s="1"/>
      <c r="BD687" s="1"/>
      <c r="BE687" s="1"/>
      <c r="BF687" s="1"/>
      <c r="BG687" s="1"/>
      <c r="BH687" s="1"/>
    </row>
    <row r="688" spans="2:60" ht="15.75" customHeight="1">
      <c r="B688" s="1"/>
      <c r="C688" s="1"/>
      <c r="D688" s="1"/>
      <c r="E688" s="1"/>
      <c r="F688" s="1"/>
      <c r="L688" s="1"/>
      <c r="M688" s="1"/>
      <c r="N688" s="1"/>
      <c r="O688" s="1"/>
      <c r="P688" s="1"/>
      <c r="X688" s="1"/>
      <c r="AB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B688" s="1"/>
      <c r="BC688" s="1"/>
      <c r="BD688" s="1"/>
      <c r="BE688" s="1"/>
      <c r="BF688" s="1"/>
      <c r="BG688" s="1"/>
      <c r="BH688" s="1"/>
    </row>
    <row r="689" spans="2:60" ht="15.75" customHeight="1">
      <c r="B689" s="1"/>
      <c r="C689" s="1"/>
      <c r="D689" s="1"/>
      <c r="E689" s="1"/>
      <c r="F689" s="1"/>
      <c r="L689" s="1"/>
      <c r="M689" s="1"/>
      <c r="N689" s="1"/>
      <c r="O689" s="1"/>
      <c r="P689" s="1"/>
      <c r="X689" s="1"/>
      <c r="AB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B689" s="1"/>
      <c r="BC689" s="1"/>
      <c r="BD689" s="1"/>
      <c r="BE689" s="1"/>
      <c r="BF689" s="1"/>
      <c r="BG689" s="1"/>
      <c r="BH689" s="1"/>
    </row>
    <row r="690" spans="2:60" ht="15.75" customHeight="1">
      <c r="B690" s="1"/>
      <c r="C690" s="1"/>
      <c r="D690" s="1"/>
      <c r="E690" s="1"/>
      <c r="F690" s="1"/>
      <c r="L690" s="1"/>
      <c r="M690" s="1"/>
      <c r="N690" s="1"/>
      <c r="O690" s="1"/>
      <c r="P690" s="1"/>
      <c r="X690" s="1"/>
      <c r="AB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B690" s="1"/>
      <c r="BC690" s="1"/>
      <c r="BD690" s="1"/>
      <c r="BE690" s="1"/>
      <c r="BF690" s="1"/>
      <c r="BG690" s="1"/>
      <c r="BH690" s="1"/>
    </row>
    <row r="691" spans="2:60" ht="15.75" customHeight="1">
      <c r="B691" s="1"/>
      <c r="C691" s="1"/>
      <c r="D691" s="1"/>
      <c r="E691" s="1"/>
      <c r="F691" s="1"/>
      <c r="L691" s="1"/>
      <c r="M691" s="1"/>
      <c r="N691" s="1"/>
      <c r="O691" s="1"/>
      <c r="P691" s="1"/>
      <c r="X691" s="1"/>
      <c r="AB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B691" s="1"/>
      <c r="BC691" s="1"/>
      <c r="BD691" s="1"/>
      <c r="BE691" s="1"/>
      <c r="BF691" s="1"/>
      <c r="BG691" s="1"/>
      <c r="BH691" s="1"/>
    </row>
    <row r="692" spans="2:60" ht="15.75" customHeight="1">
      <c r="B692" s="1"/>
      <c r="C692" s="1"/>
      <c r="D692" s="1"/>
      <c r="E692" s="1"/>
      <c r="F692" s="1"/>
      <c r="L692" s="1"/>
      <c r="M692" s="1"/>
      <c r="N692" s="1"/>
      <c r="O692" s="1"/>
      <c r="P692" s="1"/>
      <c r="X692" s="1"/>
      <c r="AB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B692" s="1"/>
      <c r="BC692" s="1"/>
      <c r="BD692" s="1"/>
      <c r="BE692" s="1"/>
      <c r="BF692" s="1"/>
      <c r="BG692" s="1"/>
      <c r="BH692" s="1"/>
    </row>
    <row r="693" spans="2:60" ht="15.75" customHeight="1">
      <c r="B693" s="1"/>
      <c r="C693" s="1"/>
      <c r="D693" s="1"/>
      <c r="E693" s="1"/>
      <c r="F693" s="1"/>
      <c r="L693" s="1"/>
      <c r="M693" s="1"/>
      <c r="N693" s="1"/>
      <c r="O693" s="1"/>
      <c r="P693" s="1"/>
      <c r="X693" s="1"/>
      <c r="AB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B693" s="1"/>
      <c r="BC693" s="1"/>
      <c r="BD693" s="1"/>
      <c r="BE693" s="1"/>
      <c r="BF693" s="1"/>
      <c r="BG693" s="1"/>
      <c r="BH693" s="1"/>
    </row>
    <row r="694" spans="2:60" ht="15.75" customHeight="1">
      <c r="B694" s="1"/>
      <c r="C694" s="1"/>
      <c r="D694" s="1"/>
      <c r="E694" s="1"/>
      <c r="F694" s="1"/>
      <c r="L694" s="1"/>
      <c r="M694" s="1"/>
      <c r="N694" s="1"/>
      <c r="O694" s="1"/>
      <c r="P694" s="1"/>
      <c r="X694" s="1"/>
      <c r="AB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B694" s="1"/>
      <c r="BC694" s="1"/>
      <c r="BD694" s="1"/>
      <c r="BE694" s="1"/>
      <c r="BF694" s="1"/>
      <c r="BG694" s="1"/>
      <c r="BH694" s="1"/>
    </row>
    <row r="695" spans="2:60" ht="15.75" customHeight="1">
      <c r="B695" s="1"/>
      <c r="C695" s="1"/>
      <c r="D695" s="1"/>
      <c r="E695" s="1"/>
      <c r="F695" s="1"/>
      <c r="L695" s="1"/>
      <c r="M695" s="1"/>
      <c r="N695" s="1"/>
      <c r="O695" s="1"/>
      <c r="P695" s="1"/>
      <c r="X695" s="1"/>
      <c r="AB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B695" s="1"/>
      <c r="BC695" s="1"/>
      <c r="BD695" s="1"/>
      <c r="BE695" s="1"/>
      <c r="BF695" s="1"/>
      <c r="BG695" s="1"/>
      <c r="BH695" s="1"/>
    </row>
    <row r="696" spans="2:60" ht="15.75" customHeight="1">
      <c r="B696" s="1"/>
      <c r="C696" s="1"/>
      <c r="D696" s="1"/>
      <c r="E696" s="1"/>
      <c r="F696" s="1"/>
      <c r="L696" s="1"/>
      <c r="M696" s="1"/>
      <c r="N696" s="1"/>
      <c r="O696" s="1"/>
      <c r="P696" s="1"/>
      <c r="X696" s="1"/>
      <c r="AB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B696" s="1"/>
      <c r="BC696" s="1"/>
      <c r="BD696" s="1"/>
      <c r="BE696" s="1"/>
      <c r="BF696" s="1"/>
      <c r="BG696" s="1"/>
      <c r="BH696" s="1"/>
    </row>
    <row r="697" spans="2:60" ht="15.75" customHeight="1">
      <c r="B697" s="1"/>
      <c r="C697" s="1"/>
      <c r="D697" s="1"/>
      <c r="E697" s="1"/>
      <c r="F697" s="1"/>
      <c r="L697" s="1"/>
      <c r="M697" s="1"/>
      <c r="N697" s="1"/>
      <c r="O697" s="1"/>
      <c r="P697" s="1"/>
      <c r="X697" s="1"/>
      <c r="AB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B697" s="1"/>
      <c r="BC697" s="1"/>
      <c r="BD697" s="1"/>
      <c r="BE697" s="1"/>
      <c r="BF697" s="1"/>
      <c r="BG697" s="1"/>
      <c r="BH697" s="1"/>
    </row>
    <row r="698" spans="2:60" ht="15.75" customHeight="1">
      <c r="B698" s="1"/>
      <c r="C698" s="1"/>
      <c r="D698" s="1"/>
      <c r="E698" s="1"/>
      <c r="F698" s="1"/>
      <c r="L698" s="1"/>
      <c r="M698" s="1"/>
      <c r="N698" s="1"/>
      <c r="O698" s="1"/>
      <c r="P698" s="1"/>
      <c r="X698" s="1"/>
      <c r="AB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B698" s="1"/>
      <c r="BC698" s="1"/>
      <c r="BD698" s="1"/>
      <c r="BE698" s="1"/>
      <c r="BF698" s="1"/>
      <c r="BG698" s="1"/>
      <c r="BH698" s="1"/>
    </row>
    <row r="699" spans="2:60" ht="15.75" customHeight="1">
      <c r="B699" s="1"/>
      <c r="C699" s="1"/>
      <c r="D699" s="1"/>
      <c r="E699" s="1"/>
      <c r="F699" s="1"/>
      <c r="L699" s="1"/>
      <c r="M699" s="1"/>
      <c r="N699" s="1"/>
      <c r="O699" s="1"/>
      <c r="P699" s="1"/>
      <c r="X699" s="1"/>
      <c r="AB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B699" s="1"/>
      <c r="BC699" s="1"/>
      <c r="BD699" s="1"/>
      <c r="BE699" s="1"/>
      <c r="BF699" s="1"/>
      <c r="BG699" s="1"/>
      <c r="BH699" s="1"/>
    </row>
    <row r="700" spans="2:60" ht="15.75" customHeight="1">
      <c r="B700" s="1"/>
      <c r="C700" s="1"/>
      <c r="D700" s="1"/>
      <c r="E700" s="1"/>
      <c r="F700" s="1"/>
      <c r="L700" s="1"/>
      <c r="M700" s="1"/>
      <c r="N700" s="1"/>
      <c r="O700" s="1"/>
      <c r="P700" s="1"/>
      <c r="X700" s="1"/>
      <c r="AB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B700" s="1"/>
      <c r="BC700" s="1"/>
      <c r="BD700" s="1"/>
      <c r="BE700" s="1"/>
      <c r="BF700" s="1"/>
      <c r="BG700" s="1"/>
      <c r="BH700" s="1"/>
    </row>
    <row r="701" spans="2:60" ht="15.75" customHeight="1">
      <c r="B701" s="1"/>
      <c r="C701" s="1"/>
      <c r="D701" s="1"/>
      <c r="E701" s="1"/>
      <c r="F701" s="1"/>
      <c r="L701" s="1"/>
      <c r="M701" s="1"/>
      <c r="N701" s="1"/>
      <c r="O701" s="1"/>
      <c r="P701" s="1"/>
      <c r="X701" s="1"/>
      <c r="AB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B701" s="1"/>
      <c r="BC701" s="1"/>
      <c r="BD701" s="1"/>
      <c r="BE701" s="1"/>
      <c r="BF701" s="1"/>
      <c r="BG701" s="1"/>
      <c r="BH701" s="1"/>
    </row>
    <row r="702" spans="2:60" ht="15.75" customHeight="1">
      <c r="B702" s="1"/>
      <c r="C702" s="1"/>
      <c r="D702" s="1"/>
      <c r="E702" s="1"/>
      <c r="F702" s="1"/>
      <c r="L702" s="1"/>
      <c r="M702" s="1"/>
      <c r="N702" s="1"/>
      <c r="O702" s="1"/>
      <c r="P702" s="1"/>
      <c r="X702" s="1"/>
      <c r="AB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B702" s="1"/>
      <c r="BC702" s="1"/>
      <c r="BD702" s="1"/>
      <c r="BE702" s="1"/>
      <c r="BF702" s="1"/>
      <c r="BG702" s="1"/>
      <c r="BH702" s="1"/>
    </row>
    <row r="703" spans="2:60" ht="15.75" customHeight="1">
      <c r="B703" s="1"/>
      <c r="C703" s="1"/>
      <c r="D703" s="1"/>
      <c r="E703" s="1"/>
      <c r="F703" s="1"/>
      <c r="L703" s="1"/>
      <c r="M703" s="1"/>
      <c r="N703" s="1"/>
      <c r="O703" s="1"/>
      <c r="P703" s="1"/>
      <c r="X703" s="1"/>
      <c r="AB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B703" s="1"/>
      <c r="BC703" s="1"/>
      <c r="BD703" s="1"/>
      <c r="BE703" s="1"/>
      <c r="BF703" s="1"/>
      <c r="BG703" s="1"/>
      <c r="BH703" s="1"/>
    </row>
    <row r="704" spans="2:60" ht="15.75" customHeight="1">
      <c r="B704" s="1"/>
      <c r="C704" s="1"/>
      <c r="D704" s="1"/>
      <c r="E704" s="1"/>
      <c r="F704" s="1"/>
      <c r="L704" s="1"/>
      <c r="M704" s="1"/>
      <c r="N704" s="1"/>
      <c r="O704" s="1"/>
      <c r="P704" s="1"/>
      <c r="X704" s="1"/>
      <c r="AB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B704" s="1"/>
      <c r="BC704" s="1"/>
      <c r="BD704" s="1"/>
      <c r="BE704" s="1"/>
      <c r="BF704" s="1"/>
      <c r="BG704" s="1"/>
      <c r="BH704" s="1"/>
    </row>
    <row r="705" spans="2:60" ht="15.75" customHeight="1">
      <c r="B705" s="1"/>
      <c r="C705" s="1"/>
      <c r="D705" s="1"/>
      <c r="E705" s="1"/>
      <c r="F705" s="1"/>
      <c r="L705" s="1"/>
      <c r="M705" s="1"/>
      <c r="N705" s="1"/>
      <c r="O705" s="1"/>
      <c r="P705" s="1"/>
      <c r="X705" s="1"/>
      <c r="AB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B705" s="1"/>
      <c r="BC705" s="1"/>
      <c r="BD705" s="1"/>
      <c r="BE705" s="1"/>
      <c r="BF705" s="1"/>
      <c r="BG705" s="1"/>
      <c r="BH705" s="1"/>
    </row>
    <row r="706" spans="2:60" ht="15.75" customHeight="1">
      <c r="B706" s="1"/>
      <c r="C706" s="1"/>
      <c r="D706" s="1"/>
      <c r="E706" s="1"/>
      <c r="F706" s="1"/>
      <c r="L706" s="1"/>
      <c r="M706" s="1"/>
      <c r="N706" s="1"/>
      <c r="O706" s="1"/>
      <c r="P706" s="1"/>
      <c r="X706" s="1"/>
      <c r="AB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B706" s="1"/>
      <c r="BC706" s="1"/>
      <c r="BD706" s="1"/>
      <c r="BE706" s="1"/>
      <c r="BF706" s="1"/>
      <c r="BG706" s="1"/>
      <c r="BH706" s="1"/>
    </row>
    <row r="707" spans="2:60" ht="15.75" customHeight="1">
      <c r="B707" s="1"/>
      <c r="C707" s="1"/>
      <c r="D707" s="1"/>
      <c r="E707" s="1"/>
      <c r="F707" s="1"/>
      <c r="L707" s="1"/>
      <c r="M707" s="1"/>
      <c r="N707" s="1"/>
      <c r="O707" s="1"/>
      <c r="P707" s="1"/>
      <c r="X707" s="1"/>
      <c r="AB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B707" s="1"/>
      <c r="BC707" s="1"/>
      <c r="BD707" s="1"/>
      <c r="BE707" s="1"/>
      <c r="BF707" s="1"/>
      <c r="BG707" s="1"/>
      <c r="BH707" s="1"/>
    </row>
    <row r="708" spans="2:60" ht="15.75" customHeight="1">
      <c r="B708" s="1"/>
      <c r="C708" s="1"/>
      <c r="D708" s="1"/>
      <c r="E708" s="1"/>
      <c r="F708" s="1"/>
      <c r="L708" s="1"/>
      <c r="M708" s="1"/>
      <c r="N708" s="1"/>
      <c r="O708" s="1"/>
      <c r="P708" s="1"/>
      <c r="X708" s="1"/>
      <c r="AB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B708" s="1"/>
      <c r="BC708" s="1"/>
      <c r="BD708" s="1"/>
      <c r="BE708" s="1"/>
      <c r="BF708" s="1"/>
      <c r="BG708" s="1"/>
      <c r="BH708" s="1"/>
    </row>
    <row r="709" spans="2:60" ht="15.75" customHeight="1">
      <c r="B709" s="1"/>
      <c r="C709" s="1"/>
      <c r="D709" s="1"/>
      <c r="E709" s="1"/>
      <c r="F709" s="1"/>
      <c r="L709" s="1"/>
      <c r="M709" s="1"/>
      <c r="N709" s="1"/>
      <c r="O709" s="1"/>
      <c r="P709" s="1"/>
      <c r="X709" s="1"/>
      <c r="AB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B709" s="1"/>
      <c r="BC709" s="1"/>
      <c r="BD709" s="1"/>
      <c r="BE709" s="1"/>
      <c r="BF709" s="1"/>
      <c r="BG709" s="1"/>
      <c r="BH709" s="1"/>
    </row>
    <row r="710" spans="2:60" ht="15.75" customHeight="1">
      <c r="B710" s="1"/>
      <c r="C710" s="1"/>
      <c r="D710" s="1"/>
      <c r="E710" s="1"/>
      <c r="F710" s="1"/>
      <c r="L710" s="1"/>
      <c r="M710" s="1"/>
      <c r="N710" s="1"/>
      <c r="O710" s="1"/>
      <c r="P710" s="1"/>
      <c r="X710" s="1"/>
      <c r="AB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B710" s="1"/>
      <c r="BC710" s="1"/>
      <c r="BD710" s="1"/>
      <c r="BE710" s="1"/>
      <c r="BF710" s="1"/>
      <c r="BG710" s="1"/>
      <c r="BH710" s="1"/>
    </row>
    <row r="711" spans="2:60" ht="15.75" customHeight="1">
      <c r="B711" s="1"/>
      <c r="C711" s="1"/>
      <c r="D711" s="1"/>
      <c r="E711" s="1"/>
      <c r="F711" s="1"/>
      <c r="L711" s="1"/>
      <c r="M711" s="1"/>
      <c r="N711" s="1"/>
      <c r="O711" s="1"/>
      <c r="P711" s="1"/>
      <c r="X711" s="1"/>
      <c r="AB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B711" s="1"/>
      <c r="BC711" s="1"/>
      <c r="BD711" s="1"/>
      <c r="BE711" s="1"/>
      <c r="BF711" s="1"/>
      <c r="BG711" s="1"/>
      <c r="BH711" s="1"/>
    </row>
    <row r="712" spans="2:60" ht="15.75" customHeight="1">
      <c r="B712" s="1"/>
      <c r="C712" s="1"/>
      <c r="D712" s="1"/>
      <c r="E712" s="1"/>
      <c r="F712" s="1"/>
      <c r="L712" s="1"/>
      <c r="M712" s="1"/>
      <c r="N712" s="1"/>
      <c r="O712" s="1"/>
      <c r="P712" s="1"/>
      <c r="X712" s="1"/>
      <c r="AB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B712" s="1"/>
      <c r="BC712" s="1"/>
      <c r="BD712" s="1"/>
      <c r="BE712" s="1"/>
      <c r="BF712" s="1"/>
      <c r="BG712" s="1"/>
      <c r="BH712" s="1"/>
    </row>
    <row r="713" spans="2:60" ht="15.75" customHeight="1">
      <c r="B713" s="1"/>
      <c r="C713" s="1"/>
      <c r="D713" s="1"/>
      <c r="E713" s="1"/>
      <c r="F713" s="1"/>
      <c r="L713" s="1"/>
      <c r="M713" s="1"/>
      <c r="N713" s="1"/>
      <c r="O713" s="1"/>
      <c r="P713" s="1"/>
      <c r="X713" s="1"/>
      <c r="AB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B713" s="1"/>
      <c r="BC713" s="1"/>
      <c r="BD713" s="1"/>
      <c r="BE713" s="1"/>
      <c r="BF713" s="1"/>
      <c r="BG713" s="1"/>
      <c r="BH713" s="1"/>
    </row>
    <row r="714" spans="2:60" ht="15.75" customHeight="1">
      <c r="B714" s="1"/>
      <c r="C714" s="1"/>
      <c r="D714" s="1"/>
      <c r="E714" s="1"/>
      <c r="F714" s="1"/>
      <c r="L714" s="1"/>
      <c r="M714" s="1"/>
      <c r="N714" s="1"/>
      <c r="O714" s="1"/>
      <c r="P714" s="1"/>
      <c r="X714" s="1"/>
      <c r="AB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B714" s="1"/>
      <c r="BC714" s="1"/>
      <c r="BD714" s="1"/>
      <c r="BE714" s="1"/>
      <c r="BF714" s="1"/>
      <c r="BG714" s="1"/>
      <c r="BH714" s="1"/>
    </row>
    <row r="715" spans="2:60" ht="15.75" customHeight="1">
      <c r="B715" s="1"/>
      <c r="C715" s="1"/>
      <c r="D715" s="1"/>
      <c r="E715" s="1"/>
      <c r="F715" s="1"/>
      <c r="L715" s="1"/>
      <c r="M715" s="1"/>
      <c r="N715" s="1"/>
      <c r="O715" s="1"/>
      <c r="P715" s="1"/>
      <c r="X715" s="1"/>
      <c r="AB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B715" s="1"/>
      <c r="BC715" s="1"/>
      <c r="BD715" s="1"/>
      <c r="BE715" s="1"/>
      <c r="BF715" s="1"/>
      <c r="BG715" s="1"/>
      <c r="BH715" s="1"/>
    </row>
    <row r="716" spans="2:60" ht="15.75" customHeight="1">
      <c r="B716" s="1"/>
      <c r="C716" s="1"/>
      <c r="D716" s="1"/>
      <c r="E716" s="1"/>
      <c r="F716" s="1"/>
      <c r="L716" s="1"/>
      <c r="M716" s="1"/>
      <c r="N716" s="1"/>
      <c r="O716" s="1"/>
      <c r="P716" s="1"/>
      <c r="X716" s="1"/>
      <c r="AB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B716" s="1"/>
      <c r="BC716" s="1"/>
      <c r="BD716" s="1"/>
      <c r="BE716" s="1"/>
      <c r="BF716" s="1"/>
      <c r="BG716" s="1"/>
      <c r="BH716" s="1"/>
    </row>
    <row r="717" spans="2:60" ht="15.75" customHeight="1">
      <c r="B717" s="1"/>
      <c r="C717" s="1"/>
      <c r="D717" s="1"/>
      <c r="E717" s="1"/>
      <c r="F717" s="1"/>
      <c r="L717" s="1"/>
      <c r="M717" s="1"/>
      <c r="N717" s="1"/>
      <c r="O717" s="1"/>
      <c r="P717" s="1"/>
      <c r="X717" s="1"/>
      <c r="AB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B717" s="1"/>
      <c r="BC717" s="1"/>
      <c r="BD717" s="1"/>
      <c r="BE717" s="1"/>
      <c r="BF717" s="1"/>
      <c r="BG717" s="1"/>
      <c r="BH717" s="1"/>
    </row>
    <row r="718" spans="2:60" ht="15.75" customHeight="1">
      <c r="B718" s="1"/>
      <c r="C718" s="1"/>
      <c r="D718" s="1"/>
      <c r="E718" s="1"/>
      <c r="F718" s="1"/>
      <c r="L718" s="1"/>
      <c r="M718" s="1"/>
      <c r="N718" s="1"/>
      <c r="O718" s="1"/>
      <c r="P718" s="1"/>
      <c r="X718" s="1"/>
      <c r="AB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B718" s="1"/>
      <c r="BC718" s="1"/>
      <c r="BD718" s="1"/>
      <c r="BE718" s="1"/>
      <c r="BF718" s="1"/>
      <c r="BG718" s="1"/>
      <c r="BH718" s="1"/>
    </row>
    <row r="719" spans="2:60" ht="15.75" customHeight="1">
      <c r="B719" s="1"/>
      <c r="C719" s="1"/>
      <c r="D719" s="1"/>
      <c r="E719" s="1"/>
      <c r="F719" s="1"/>
      <c r="L719" s="1"/>
      <c r="M719" s="1"/>
      <c r="N719" s="1"/>
      <c r="O719" s="1"/>
      <c r="P719" s="1"/>
      <c r="X719" s="1"/>
      <c r="AB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B719" s="1"/>
      <c r="BC719" s="1"/>
      <c r="BD719" s="1"/>
      <c r="BE719" s="1"/>
      <c r="BF719" s="1"/>
      <c r="BG719" s="1"/>
      <c r="BH719" s="1"/>
    </row>
    <row r="720" spans="2:60" ht="15.75" customHeight="1">
      <c r="B720" s="1"/>
      <c r="C720" s="1"/>
      <c r="D720" s="1"/>
      <c r="E720" s="1"/>
      <c r="F720" s="1"/>
      <c r="L720" s="1"/>
      <c r="M720" s="1"/>
      <c r="N720" s="1"/>
      <c r="O720" s="1"/>
      <c r="P720" s="1"/>
      <c r="X720" s="1"/>
      <c r="AB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B720" s="1"/>
      <c r="BC720" s="1"/>
      <c r="BD720" s="1"/>
      <c r="BE720" s="1"/>
      <c r="BF720" s="1"/>
      <c r="BG720" s="1"/>
      <c r="BH720" s="1"/>
    </row>
    <row r="721" spans="2:60" ht="15.75" customHeight="1">
      <c r="B721" s="1"/>
      <c r="C721" s="1"/>
      <c r="D721" s="1"/>
      <c r="E721" s="1"/>
      <c r="F721" s="1"/>
      <c r="L721" s="1"/>
      <c r="M721" s="1"/>
      <c r="N721" s="1"/>
      <c r="O721" s="1"/>
      <c r="P721" s="1"/>
      <c r="X721" s="1"/>
      <c r="AB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B721" s="1"/>
      <c r="BC721" s="1"/>
      <c r="BD721" s="1"/>
      <c r="BE721" s="1"/>
      <c r="BF721" s="1"/>
      <c r="BG721" s="1"/>
      <c r="BH721" s="1"/>
    </row>
    <row r="722" spans="2:60" ht="15.75" customHeight="1">
      <c r="B722" s="1"/>
      <c r="C722" s="1"/>
      <c r="D722" s="1"/>
      <c r="E722" s="1"/>
      <c r="F722" s="1"/>
      <c r="L722" s="1"/>
      <c r="M722" s="1"/>
      <c r="N722" s="1"/>
      <c r="O722" s="1"/>
      <c r="P722" s="1"/>
      <c r="X722" s="1"/>
      <c r="AB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B722" s="1"/>
      <c r="BC722" s="1"/>
      <c r="BD722" s="1"/>
      <c r="BE722" s="1"/>
      <c r="BF722" s="1"/>
      <c r="BG722" s="1"/>
      <c r="BH722" s="1"/>
    </row>
    <row r="723" spans="2:60" ht="15.75" customHeight="1">
      <c r="B723" s="1"/>
      <c r="C723" s="1"/>
      <c r="D723" s="1"/>
      <c r="E723" s="1"/>
      <c r="F723" s="1"/>
      <c r="L723" s="1"/>
      <c r="M723" s="1"/>
      <c r="N723" s="1"/>
      <c r="O723" s="1"/>
      <c r="P723" s="1"/>
      <c r="X723" s="1"/>
      <c r="AB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B723" s="1"/>
      <c r="BC723" s="1"/>
      <c r="BD723" s="1"/>
      <c r="BE723" s="1"/>
      <c r="BF723" s="1"/>
      <c r="BG723" s="1"/>
      <c r="BH723" s="1"/>
    </row>
    <row r="724" spans="2:60" ht="15.75" customHeight="1">
      <c r="B724" s="1"/>
      <c r="C724" s="1"/>
      <c r="D724" s="1"/>
      <c r="E724" s="1"/>
      <c r="F724" s="1"/>
      <c r="L724" s="1"/>
      <c r="M724" s="1"/>
      <c r="N724" s="1"/>
      <c r="O724" s="1"/>
      <c r="P724" s="1"/>
      <c r="X724" s="1"/>
      <c r="AB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B724" s="1"/>
      <c r="BC724" s="1"/>
      <c r="BD724" s="1"/>
      <c r="BE724" s="1"/>
      <c r="BF724" s="1"/>
      <c r="BG724" s="1"/>
      <c r="BH724" s="1"/>
    </row>
    <row r="725" spans="2:60" ht="15.75" customHeight="1">
      <c r="B725" s="1"/>
      <c r="C725" s="1"/>
      <c r="D725" s="1"/>
      <c r="E725" s="1"/>
      <c r="F725" s="1"/>
      <c r="L725" s="1"/>
      <c r="M725" s="1"/>
      <c r="N725" s="1"/>
      <c r="O725" s="1"/>
      <c r="P725" s="1"/>
      <c r="X725" s="1"/>
      <c r="AB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B725" s="1"/>
      <c r="BC725" s="1"/>
      <c r="BD725" s="1"/>
      <c r="BE725" s="1"/>
      <c r="BF725" s="1"/>
      <c r="BG725" s="1"/>
      <c r="BH725" s="1"/>
    </row>
    <row r="726" spans="2:60" ht="15.75" customHeight="1">
      <c r="B726" s="1"/>
      <c r="C726" s="1"/>
      <c r="D726" s="1"/>
      <c r="E726" s="1"/>
      <c r="F726" s="1"/>
      <c r="L726" s="1"/>
      <c r="M726" s="1"/>
      <c r="N726" s="1"/>
      <c r="O726" s="1"/>
      <c r="P726" s="1"/>
      <c r="X726" s="1"/>
      <c r="AB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B726" s="1"/>
      <c r="BC726" s="1"/>
      <c r="BD726" s="1"/>
      <c r="BE726" s="1"/>
      <c r="BF726" s="1"/>
      <c r="BG726" s="1"/>
      <c r="BH726" s="1"/>
    </row>
    <row r="727" spans="2:60" ht="15.75" customHeight="1">
      <c r="B727" s="1"/>
      <c r="C727" s="1"/>
      <c r="D727" s="1"/>
      <c r="E727" s="1"/>
      <c r="F727" s="1"/>
      <c r="L727" s="1"/>
      <c r="M727" s="1"/>
      <c r="N727" s="1"/>
      <c r="O727" s="1"/>
      <c r="P727" s="1"/>
      <c r="X727" s="1"/>
      <c r="AB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B727" s="1"/>
      <c r="BC727" s="1"/>
      <c r="BD727" s="1"/>
      <c r="BE727" s="1"/>
      <c r="BF727" s="1"/>
      <c r="BG727" s="1"/>
      <c r="BH727" s="1"/>
    </row>
    <row r="728" spans="2:60" ht="15.75" customHeight="1">
      <c r="B728" s="1"/>
      <c r="C728" s="1"/>
      <c r="D728" s="1"/>
      <c r="E728" s="1"/>
      <c r="F728" s="1"/>
      <c r="L728" s="1"/>
      <c r="M728" s="1"/>
      <c r="N728" s="1"/>
      <c r="O728" s="1"/>
      <c r="P728" s="1"/>
      <c r="X728" s="1"/>
      <c r="AB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B728" s="1"/>
      <c r="BC728" s="1"/>
      <c r="BD728" s="1"/>
      <c r="BE728" s="1"/>
      <c r="BF728" s="1"/>
      <c r="BG728" s="1"/>
      <c r="BH728" s="1"/>
    </row>
    <row r="729" spans="2:60" ht="15.75" customHeight="1">
      <c r="B729" s="1"/>
      <c r="C729" s="1"/>
      <c r="D729" s="1"/>
      <c r="E729" s="1"/>
      <c r="F729" s="1"/>
      <c r="L729" s="1"/>
      <c r="M729" s="1"/>
      <c r="N729" s="1"/>
      <c r="O729" s="1"/>
      <c r="P729" s="1"/>
      <c r="X729" s="1"/>
      <c r="AB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B729" s="1"/>
      <c r="BC729" s="1"/>
      <c r="BD729" s="1"/>
      <c r="BE729" s="1"/>
      <c r="BF729" s="1"/>
      <c r="BG729" s="1"/>
      <c r="BH729" s="1"/>
    </row>
    <row r="730" spans="2:60" ht="15.75" customHeight="1">
      <c r="B730" s="1"/>
      <c r="C730" s="1"/>
      <c r="D730" s="1"/>
      <c r="E730" s="1"/>
      <c r="F730" s="1"/>
      <c r="L730" s="1"/>
      <c r="M730" s="1"/>
      <c r="N730" s="1"/>
      <c r="O730" s="1"/>
      <c r="P730" s="1"/>
      <c r="X730" s="1"/>
      <c r="AB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B730" s="1"/>
      <c r="BC730" s="1"/>
      <c r="BD730" s="1"/>
      <c r="BE730" s="1"/>
      <c r="BF730" s="1"/>
      <c r="BG730" s="1"/>
      <c r="BH730" s="1"/>
    </row>
    <row r="731" spans="2:60" ht="15.75" customHeight="1">
      <c r="B731" s="1"/>
      <c r="C731" s="1"/>
      <c r="D731" s="1"/>
      <c r="E731" s="1"/>
      <c r="F731" s="1"/>
      <c r="L731" s="1"/>
      <c r="M731" s="1"/>
      <c r="N731" s="1"/>
      <c r="O731" s="1"/>
      <c r="P731" s="1"/>
      <c r="X731" s="1"/>
      <c r="AB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B731" s="1"/>
      <c r="BC731" s="1"/>
      <c r="BD731" s="1"/>
      <c r="BE731" s="1"/>
      <c r="BF731" s="1"/>
      <c r="BG731" s="1"/>
      <c r="BH731" s="1"/>
    </row>
    <row r="732" spans="2:60" ht="15.75" customHeight="1">
      <c r="B732" s="1"/>
      <c r="C732" s="1"/>
      <c r="D732" s="1"/>
      <c r="E732" s="1"/>
      <c r="F732" s="1"/>
      <c r="L732" s="1"/>
      <c r="M732" s="1"/>
      <c r="N732" s="1"/>
      <c r="O732" s="1"/>
      <c r="P732" s="1"/>
      <c r="X732" s="1"/>
      <c r="AB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B732" s="1"/>
      <c r="BC732" s="1"/>
      <c r="BD732" s="1"/>
      <c r="BE732" s="1"/>
      <c r="BF732" s="1"/>
      <c r="BG732" s="1"/>
      <c r="BH732" s="1"/>
    </row>
    <row r="733" spans="2:60" ht="15.75" customHeight="1">
      <c r="B733" s="1"/>
      <c r="C733" s="1"/>
      <c r="D733" s="1"/>
      <c r="E733" s="1"/>
      <c r="F733" s="1"/>
      <c r="L733" s="1"/>
      <c r="M733" s="1"/>
      <c r="N733" s="1"/>
      <c r="O733" s="1"/>
      <c r="P733" s="1"/>
      <c r="X733" s="1"/>
      <c r="AB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B733" s="1"/>
      <c r="BC733" s="1"/>
      <c r="BD733" s="1"/>
      <c r="BE733" s="1"/>
      <c r="BF733" s="1"/>
      <c r="BG733" s="1"/>
      <c r="BH733" s="1"/>
    </row>
    <row r="734" spans="2:60" ht="15.75" customHeight="1">
      <c r="B734" s="1"/>
      <c r="C734" s="1"/>
      <c r="D734" s="1"/>
      <c r="E734" s="1"/>
      <c r="F734" s="1"/>
      <c r="L734" s="1"/>
      <c r="M734" s="1"/>
      <c r="N734" s="1"/>
      <c r="O734" s="1"/>
      <c r="P734" s="1"/>
      <c r="X734" s="1"/>
      <c r="AB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B734" s="1"/>
      <c r="BC734" s="1"/>
      <c r="BD734" s="1"/>
      <c r="BE734" s="1"/>
      <c r="BF734" s="1"/>
      <c r="BG734" s="1"/>
      <c r="BH734" s="1"/>
    </row>
    <row r="735" spans="2:60" ht="15.75" customHeight="1">
      <c r="B735" s="1"/>
      <c r="C735" s="1"/>
      <c r="D735" s="1"/>
      <c r="E735" s="1"/>
      <c r="F735" s="1"/>
      <c r="L735" s="1"/>
      <c r="M735" s="1"/>
      <c r="N735" s="1"/>
      <c r="O735" s="1"/>
      <c r="P735" s="1"/>
      <c r="X735" s="1"/>
      <c r="AB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B735" s="1"/>
      <c r="BC735" s="1"/>
      <c r="BD735" s="1"/>
      <c r="BE735" s="1"/>
      <c r="BF735" s="1"/>
      <c r="BG735" s="1"/>
      <c r="BH735" s="1"/>
    </row>
    <row r="736" spans="2:60" ht="15.75" customHeight="1">
      <c r="B736" s="1"/>
      <c r="C736" s="1"/>
      <c r="D736" s="1"/>
      <c r="E736" s="1"/>
      <c r="F736" s="1"/>
      <c r="L736" s="1"/>
      <c r="M736" s="1"/>
      <c r="N736" s="1"/>
      <c r="O736" s="1"/>
      <c r="P736" s="1"/>
      <c r="X736" s="1"/>
      <c r="AB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B736" s="1"/>
      <c r="BC736" s="1"/>
      <c r="BD736" s="1"/>
      <c r="BE736" s="1"/>
      <c r="BF736" s="1"/>
      <c r="BG736" s="1"/>
      <c r="BH736" s="1"/>
    </row>
    <row r="737" spans="2:60" ht="15.75" customHeight="1">
      <c r="B737" s="1"/>
      <c r="C737" s="1"/>
      <c r="D737" s="1"/>
      <c r="E737" s="1"/>
      <c r="F737" s="1"/>
      <c r="L737" s="1"/>
      <c r="M737" s="1"/>
      <c r="N737" s="1"/>
      <c r="O737" s="1"/>
      <c r="P737" s="1"/>
      <c r="X737" s="1"/>
      <c r="AB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B737" s="1"/>
      <c r="BC737" s="1"/>
      <c r="BD737" s="1"/>
      <c r="BE737" s="1"/>
      <c r="BF737" s="1"/>
      <c r="BG737" s="1"/>
      <c r="BH737" s="1"/>
    </row>
    <row r="738" spans="2:60" ht="15.75" customHeight="1">
      <c r="B738" s="1"/>
      <c r="C738" s="1"/>
      <c r="D738" s="1"/>
      <c r="E738" s="1"/>
      <c r="F738" s="1"/>
      <c r="L738" s="1"/>
      <c r="M738" s="1"/>
      <c r="N738" s="1"/>
      <c r="O738" s="1"/>
      <c r="P738" s="1"/>
      <c r="X738" s="1"/>
      <c r="AB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B738" s="1"/>
      <c r="BC738" s="1"/>
      <c r="BD738" s="1"/>
      <c r="BE738" s="1"/>
      <c r="BF738" s="1"/>
      <c r="BG738" s="1"/>
      <c r="BH738" s="1"/>
    </row>
    <row r="739" spans="2:60" ht="15.75" customHeight="1">
      <c r="B739" s="1"/>
      <c r="C739" s="1"/>
      <c r="D739" s="1"/>
      <c r="E739" s="1"/>
      <c r="F739" s="1"/>
      <c r="L739" s="1"/>
      <c r="M739" s="1"/>
      <c r="N739" s="1"/>
      <c r="O739" s="1"/>
      <c r="P739" s="1"/>
      <c r="X739" s="1"/>
      <c r="AB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B739" s="1"/>
      <c r="BC739" s="1"/>
      <c r="BD739" s="1"/>
      <c r="BE739" s="1"/>
      <c r="BF739" s="1"/>
      <c r="BG739" s="1"/>
      <c r="BH739" s="1"/>
    </row>
    <row r="740" spans="2:60" ht="15.75" customHeight="1">
      <c r="B740" s="1"/>
      <c r="C740" s="1"/>
      <c r="D740" s="1"/>
      <c r="E740" s="1"/>
      <c r="F740" s="1"/>
      <c r="L740" s="1"/>
      <c r="M740" s="1"/>
      <c r="N740" s="1"/>
      <c r="O740" s="1"/>
      <c r="P740" s="1"/>
      <c r="X740" s="1"/>
      <c r="AB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B740" s="1"/>
      <c r="BC740" s="1"/>
      <c r="BD740" s="1"/>
      <c r="BE740" s="1"/>
      <c r="BF740" s="1"/>
      <c r="BG740" s="1"/>
      <c r="BH740" s="1"/>
    </row>
    <row r="741" spans="2:60" ht="15.75" customHeight="1">
      <c r="B741" s="1"/>
      <c r="C741" s="1"/>
      <c r="D741" s="1"/>
      <c r="E741" s="1"/>
      <c r="F741" s="1"/>
      <c r="L741" s="1"/>
      <c r="M741" s="1"/>
      <c r="N741" s="1"/>
      <c r="O741" s="1"/>
      <c r="P741" s="1"/>
      <c r="X741" s="1"/>
      <c r="AB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B741" s="1"/>
      <c r="BC741" s="1"/>
      <c r="BD741" s="1"/>
      <c r="BE741" s="1"/>
      <c r="BF741" s="1"/>
      <c r="BG741" s="1"/>
      <c r="BH741" s="1"/>
    </row>
    <row r="742" spans="2:60" ht="15.75" customHeight="1">
      <c r="B742" s="1"/>
      <c r="C742" s="1"/>
      <c r="D742" s="1"/>
      <c r="E742" s="1"/>
      <c r="F742" s="1"/>
      <c r="L742" s="1"/>
      <c r="M742" s="1"/>
      <c r="N742" s="1"/>
      <c r="O742" s="1"/>
      <c r="P742" s="1"/>
      <c r="X742" s="1"/>
      <c r="AB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B742" s="1"/>
      <c r="BC742" s="1"/>
      <c r="BD742" s="1"/>
      <c r="BE742" s="1"/>
      <c r="BF742" s="1"/>
      <c r="BG742" s="1"/>
      <c r="BH742" s="1"/>
    </row>
    <row r="743" spans="2:60" ht="15.75" customHeight="1">
      <c r="B743" s="1"/>
      <c r="C743" s="1"/>
      <c r="D743" s="1"/>
      <c r="E743" s="1"/>
      <c r="F743" s="1"/>
      <c r="L743" s="1"/>
      <c r="M743" s="1"/>
      <c r="N743" s="1"/>
      <c r="O743" s="1"/>
      <c r="P743" s="1"/>
      <c r="X743" s="1"/>
      <c r="AB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B743" s="1"/>
      <c r="BC743" s="1"/>
      <c r="BD743" s="1"/>
      <c r="BE743" s="1"/>
      <c r="BF743" s="1"/>
      <c r="BG743" s="1"/>
      <c r="BH743" s="1"/>
    </row>
    <row r="744" spans="2:60" ht="15.75" customHeight="1">
      <c r="B744" s="1"/>
      <c r="C744" s="1"/>
      <c r="D744" s="1"/>
      <c r="E744" s="1"/>
      <c r="F744" s="1"/>
      <c r="L744" s="1"/>
      <c r="M744" s="1"/>
      <c r="N744" s="1"/>
      <c r="O744" s="1"/>
      <c r="P744" s="1"/>
      <c r="X744" s="1"/>
      <c r="AB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B744" s="1"/>
      <c r="BC744" s="1"/>
      <c r="BD744" s="1"/>
      <c r="BE744" s="1"/>
      <c r="BF744" s="1"/>
      <c r="BG744" s="1"/>
      <c r="BH744" s="1"/>
    </row>
    <row r="745" spans="2:60" ht="15.75" customHeight="1">
      <c r="B745" s="1"/>
      <c r="C745" s="1"/>
      <c r="D745" s="1"/>
      <c r="E745" s="1"/>
      <c r="F745" s="1"/>
      <c r="L745" s="1"/>
      <c r="M745" s="1"/>
      <c r="N745" s="1"/>
      <c r="O745" s="1"/>
      <c r="P745" s="1"/>
      <c r="X745" s="1"/>
      <c r="AB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B745" s="1"/>
      <c r="BC745" s="1"/>
      <c r="BD745" s="1"/>
      <c r="BE745" s="1"/>
      <c r="BF745" s="1"/>
      <c r="BG745" s="1"/>
      <c r="BH745" s="1"/>
    </row>
    <row r="746" spans="2:60" ht="15.75" customHeight="1">
      <c r="B746" s="1"/>
      <c r="C746" s="1"/>
      <c r="D746" s="1"/>
      <c r="E746" s="1"/>
      <c r="F746" s="1"/>
      <c r="L746" s="1"/>
      <c r="M746" s="1"/>
      <c r="N746" s="1"/>
      <c r="O746" s="1"/>
      <c r="P746" s="1"/>
      <c r="X746" s="1"/>
      <c r="AB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B746" s="1"/>
      <c r="BC746" s="1"/>
      <c r="BD746" s="1"/>
      <c r="BE746" s="1"/>
      <c r="BF746" s="1"/>
      <c r="BG746" s="1"/>
      <c r="BH746" s="1"/>
    </row>
    <row r="747" spans="2:60" ht="15.75" customHeight="1">
      <c r="B747" s="1"/>
      <c r="C747" s="1"/>
      <c r="D747" s="1"/>
      <c r="E747" s="1"/>
      <c r="F747" s="1"/>
      <c r="L747" s="1"/>
      <c r="M747" s="1"/>
      <c r="N747" s="1"/>
      <c r="O747" s="1"/>
      <c r="P747" s="1"/>
      <c r="X747" s="1"/>
      <c r="AB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B747" s="1"/>
      <c r="BC747" s="1"/>
      <c r="BD747" s="1"/>
      <c r="BE747" s="1"/>
      <c r="BF747" s="1"/>
      <c r="BG747" s="1"/>
      <c r="BH747" s="1"/>
    </row>
    <row r="748" spans="2:60" ht="15.75" customHeight="1">
      <c r="B748" s="1"/>
      <c r="C748" s="1"/>
      <c r="D748" s="1"/>
      <c r="E748" s="1"/>
      <c r="F748" s="1"/>
      <c r="L748" s="1"/>
      <c r="M748" s="1"/>
      <c r="N748" s="1"/>
      <c r="O748" s="1"/>
      <c r="P748" s="1"/>
      <c r="X748" s="1"/>
      <c r="AB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B748" s="1"/>
      <c r="BC748" s="1"/>
      <c r="BD748" s="1"/>
      <c r="BE748" s="1"/>
      <c r="BF748" s="1"/>
      <c r="BG748" s="1"/>
      <c r="BH748" s="1"/>
    </row>
    <row r="749" spans="2:60" ht="15.75" customHeight="1">
      <c r="B749" s="1"/>
      <c r="C749" s="1"/>
      <c r="D749" s="1"/>
      <c r="E749" s="1"/>
      <c r="F749" s="1"/>
      <c r="L749" s="1"/>
      <c r="M749" s="1"/>
      <c r="N749" s="1"/>
      <c r="O749" s="1"/>
      <c r="P749" s="1"/>
      <c r="X749" s="1"/>
      <c r="AB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B749" s="1"/>
      <c r="BC749" s="1"/>
      <c r="BD749" s="1"/>
      <c r="BE749" s="1"/>
      <c r="BF749" s="1"/>
      <c r="BG749" s="1"/>
      <c r="BH749" s="1"/>
    </row>
    <row r="750" spans="2:60" ht="15.75" customHeight="1">
      <c r="B750" s="1"/>
      <c r="C750" s="1"/>
      <c r="D750" s="1"/>
      <c r="E750" s="1"/>
      <c r="F750" s="1"/>
      <c r="L750" s="1"/>
      <c r="M750" s="1"/>
      <c r="N750" s="1"/>
      <c r="O750" s="1"/>
      <c r="P750" s="1"/>
      <c r="X750" s="1"/>
      <c r="AB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B750" s="1"/>
      <c r="BC750" s="1"/>
      <c r="BD750" s="1"/>
      <c r="BE750" s="1"/>
      <c r="BF750" s="1"/>
      <c r="BG750" s="1"/>
      <c r="BH750" s="1"/>
    </row>
    <row r="751" spans="2:60" ht="15.75" customHeight="1">
      <c r="B751" s="1"/>
      <c r="C751" s="1"/>
      <c r="D751" s="1"/>
      <c r="E751" s="1"/>
      <c r="F751" s="1"/>
      <c r="L751" s="1"/>
      <c r="M751" s="1"/>
      <c r="N751" s="1"/>
      <c r="O751" s="1"/>
      <c r="P751" s="1"/>
      <c r="X751" s="1"/>
      <c r="AB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B751" s="1"/>
      <c r="BC751" s="1"/>
      <c r="BD751" s="1"/>
      <c r="BE751" s="1"/>
      <c r="BF751" s="1"/>
      <c r="BG751" s="1"/>
      <c r="BH751" s="1"/>
    </row>
    <row r="752" spans="2:60" ht="15.75" customHeight="1">
      <c r="B752" s="1"/>
      <c r="C752" s="1"/>
      <c r="D752" s="1"/>
      <c r="E752" s="1"/>
      <c r="F752" s="1"/>
      <c r="L752" s="1"/>
      <c r="M752" s="1"/>
      <c r="N752" s="1"/>
      <c r="O752" s="1"/>
      <c r="P752" s="1"/>
      <c r="X752" s="1"/>
      <c r="AB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B752" s="1"/>
      <c r="BC752" s="1"/>
      <c r="BD752" s="1"/>
      <c r="BE752" s="1"/>
      <c r="BF752" s="1"/>
      <c r="BG752" s="1"/>
      <c r="BH752" s="1"/>
    </row>
    <row r="753" spans="2:60" ht="15.75" customHeight="1">
      <c r="B753" s="1"/>
      <c r="C753" s="1"/>
      <c r="D753" s="1"/>
      <c r="E753" s="1"/>
      <c r="F753" s="1"/>
      <c r="L753" s="1"/>
      <c r="M753" s="1"/>
      <c r="N753" s="1"/>
      <c r="O753" s="1"/>
      <c r="P753" s="1"/>
      <c r="X753" s="1"/>
      <c r="AB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B753" s="1"/>
      <c r="BC753" s="1"/>
      <c r="BD753" s="1"/>
      <c r="BE753" s="1"/>
      <c r="BF753" s="1"/>
      <c r="BG753" s="1"/>
      <c r="BH753" s="1"/>
    </row>
    <row r="754" spans="2:60" ht="15.75" customHeight="1">
      <c r="B754" s="1"/>
      <c r="C754" s="1"/>
      <c r="D754" s="1"/>
      <c r="E754" s="1"/>
      <c r="F754" s="1"/>
      <c r="L754" s="1"/>
      <c r="M754" s="1"/>
      <c r="N754" s="1"/>
      <c r="O754" s="1"/>
      <c r="P754" s="1"/>
      <c r="X754" s="1"/>
      <c r="AB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B754" s="1"/>
      <c r="BC754" s="1"/>
      <c r="BD754" s="1"/>
      <c r="BE754" s="1"/>
      <c r="BF754" s="1"/>
      <c r="BG754" s="1"/>
      <c r="BH754" s="1"/>
    </row>
    <row r="755" spans="2:60" ht="15.75" customHeight="1">
      <c r="B755" s="1"/>
      <c r="C755" s="1"/>
      <c r="D755" s="1"/>
      <c r="E755" s="1"/>
      <c r="F755" s="1"/>
      <c r="L755" s="1"/>
      <c r="M755" s="1"/>
      <c r="N755" s="1"/>
      <c r="O755" s="1"/>
      <c r="P755" s="1"/>
      <c r="X755" s="1"/>
      <c r="AB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B755" s="1"/>
      <c r="BC755" s="1"/>
      <c r="BD755" s="1"/>
      <c r="BE755" s="1"/>
      <c r="BF755" s="1"/>
      <c r="BG755" s="1"/>
      <c r="BH755" s="1"/>
    </row>
    <row r="756" spans="2:60" ht="15.75" customHeight="1">
      <c r="B756" s="1"/>
      <c r="C756" s="1"/>
      <c r="D756" s="1"/>
      <c r="E756" s="1"/>
      <c r="F756" s="1"/>
      <c r="L756" s="1"/>
      <c r="M756" s="1"/>
      <c r="N756" s="1"/>
      <c r="O756" s="1"/>
      <c r="P756" s="1"/>
      <c r="X756" s="1"/>
      <c r="AB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B756" s="1"/>
      <c r="BC756" s="1"/>
      <c r="BD756" s="1"/>
      <c r="BE756" s="1"/>
      <c r="BF756" s="1"/>
      <c r="BG756" s="1"/>
      <c r="BH756" s="1"/>
    </row>
    <row r="757" spans="2:60" ht="15.75" customHeight="1">
      <c r="B757" s="1"/>
      <c r="C757" s="1"/>
      <c r="D757" s="1"/>
      <c r="E757" s="1"/>
      <c r="F757" s="1"/>
      <c r="L757" s="1"/>
      <c r="M757" s="1"/>
      <c r="N757" s="1"/>
      <c r="O757" s="1"/>
      <c r="P757" s="1"/>
      <c r="X757" s="1"/>
      <c r="AB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B757" s="1"/>
      <c r="BC757" s="1"/>
      <c r="BD757" s="1"/>
      <c r="BE757" s="1"/>
      <c r="BF757" s="1"/>
      <c r="BG757" s="1"/>
      <c r="BH757" s="1"/>
    </row>
    <row r="758" spans="2:60" ht="15.75" customHeight="1">
      <c r="B758" s="1"/>
      <c r="C758" s="1"/>
      <c r="D758" s="1"/>
      <c r="E758" s="1"/>
      <c r="F758" s="1"/>
      <c r="L758" s="1"/>
      <c r="M758" s="1"/>
      <c r="N758" s="1"/>
      <c r="O758" s="1"/>
      <c r="P758" s="1"/>
      <c r="X758" s="1"/>
      <c r="AB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B758" s="1"/>
      <c r="BC758" s="1"/>
      <c r="BD758" s="1"/>
      <c r="BE758" s="1"/>
      <c r="BF758" s="1"/>
      <c r="BG758" s="1"/>
      <c r="BH758" s="1"/>
    </row>
    <row r="759" spans="2:60" ht="15.75" customHeight="1">
      <c r="B759" s="1"/>
      <c r="C759" s="1"/>
      <c r="D759" s="1"/>
      <c r="E759" s="1"/>
      <c r="F759" s="1"/>
      <c r="L759" s="1"/>
      <c r="M759" s="1"/>
      <c r="N759" s="1"/>
      <c r="O759" s="1"/>
      <c r="P759" s="1"/>
      <c r="X759" s="1"/>
      <c r="AB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B759" s="1"/>
      <c r="BC759" s="1"/>
      <c r="BD759" s="1"/>
      <c r="BE759" s="1"/>
      <c r="BF759" s="1"/>
      <c r="BG759" s="1"/>
      <c r="BH759" s="1"/>
    </row>
    <row r="760" spans="2:60" ht="15.75" customHeight="1">
      <c r="B760" s="1"/>
      <c r="C760" s="1"/>
      <c r="D760" s="1"/>
      <c r="E760" s="1"/>
      <c r="F760" s="1"/>
      <c r="L760" s="1"/>
      <c r="M760" s="1"/>
      <c r="N760" s="1"/>
      <c r="O760" s="1"/>
      <c r="P760" s="1"/>
      <c r="X760" s="1"/>
      <c r="AB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B760" s="1"/>
      <c r="BC760" s="1"/>
      <c r="BD760" s="1"/>
      <c r="BE760" s="1"/>
      <c r="BF760" s="1"/>
      <c r="BG760" s="1"/>
      <c r="BH760" s="1"/>
    </row>
    <row r="761" spans="2:60" ht="15.75" customHeight="1">
      <c r="B761" s="1"/>
      <c r="C761" s="1"/>
      <c r="D761" s="1"/>
      <c r="E761" s="1"/>
      <c r="F761" s="1"/>
      <c r="L761" s="1"/>
      <c r="M761" s="1"/>
      <c r="N761" s="1"/>
      <c r="O761" s="1"/>
      <c r="P761" s="1"/>
      <c r="X761" s="1"/>
      <c r="AB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B761" s="1"/>
      <c r="BC761" s="1"/>
      <c r="BD761" s="1"/>
      <c r="BE761" s="1"/>
      <c r="BF761" s="1"/>
      <c r="BG761" s="1"/>
      <c r="BH761" s="1"/>
    </row>
    <row r="762" spans="2:60" ht="15.75" customHeight="1">
      <c r="B762" s="1"/>
      <c r="C762" s="1"/>
      <c r="D762" s="1"/>
      <c r="E762" s="1"/>
      <c r="F762" s="1"/>
      <c r="L762" s="1"/>
      <c r="M762" s="1"/>
      <c r="N762" s="1"/>
      <c r="O762" s="1"/>
      <c r="P762" s="1"/>
      <c r="X762" s="1"/>
      <c r="AB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B762" s="1"/>
      <c r="BC762" s="1"/>
      <c r="BD762" s="1"/>
      <c r="BE762" s="1"/>
      <c r="BF762" s="1"/>
      <c r="BG762" s="1"/>
      <c r="BH762" s="1"/>
    </row>
    <row r="763" spans="2:60" ht="15.75" customHeight="1">
      <c r="B763" s="1"/>
      <c r="C763" s="1"/>
      <c r="D763" s="1"/>
      <c r="E763" s="1"/>
      <c r="F763" s="1"/>
      <c r="L763" s="1"/>
      <c r="M763" s="1"/>
      <c r="N763" s="1"/>
      <c r="O763" s="1"/>
      <c r="P763" s="1"/>
      <c r="X763" s="1"/>
      <c r="AB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B763" s="1"/>
      <c r="BC763" s="1"/>
      <c r="BD763" s="1"/>
      <c r="BE763" s="1"/>
      <c r="BF763" s="1"/>
      <c r="BG763" s="1"/>
      <c r="BH763" s="1"/>
    </row>
    <row r="764" spans="2:60" ht="15.75" customHeight="1">
      <c r="B764" s="1"/>
      <c r="C764" s="1"/>
      <c r="D764" s="1"/>
      <c r="E764" s="1"/>
      <c r="F764" s="1"/>
      <c r="L764" s="1"/>
      <c r="M764" s="1"/>
      <c r="N764" s="1"/>
      <c r="O764" s="1"/>
      <c r="P764" s="1"/>
      <c r="X764" s="1"/>
      <c r="AB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B764" s="1"/>
      <c r="BC764" s="1"/>
      <c r="BD764" s="1"/>
      <c r="BE764" s="1"/>
      <c r="BF764" s="1"/>
      <c r="BG764" s="1"/>
      <c r="BH764" s="1"/>
    </row>
    <row r="765" spans="2:60" ht="15.75" customHeight="1">
      <c r="B765" s="1"/>
      <c r="C765" s="1"/>
      <c r="D765" s="1"/>
      <c r="E765" s="1"/>
      <c r="F765" s="1"/>
      <c r="L765" s="1"/>
      <c r="M765" s="1"/>
      <c r="N765" s="1"/>
      <c r="O765" s="1"/>
      <c r="P765" s="1"/>
      <c r="X765" s="1"/>
      <c r="AB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B765" s="1"/>
      <c r="BC765" s="1"/>
      <c r="BD765" s="1"/>
      <c r="BE765" s="1"/>
      <c r="BF765" s="1"/>
      <c r="BG765" s="1"/>
      <c r="BH765" s="1"/>
    </row>
    <row r="766" spans="2:60" ht="15.75" customHeight="1">
      <c r="B766" s="1"/>
      <c r="C766" s="1"/>
      <c r="D766" s="1"/>
      <c r="E766" s="1"/>
      <c r="F766" s="1"/>
      <c r="L766" s="1"/>
      <c r="M766" s="1"/>
      <c r="N766" s="1"/>
      <c r="O766" s="1"/>
      <c r="P766" s="1"/>
      <c r="X766" s="1"/>
      <c r="AB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B766" s="1"/>
      <c r="BC766" s="1"/>
      <c r="BD766" s="1"/>
      <c r="BE766" s="1"/>
      <c r="BF766" s="1"/>
      <c r="BG766" s="1"/>
      <c r="BH766" s="1"/>
    </row>
    <row r="767" spans="2:60" ht="15.75" customHeight="1">
      <c r="B767" s="1"/>
      <c r="C767" s="1"/>
      <c r="D767" s="1"/>
      <c r="E767" s="1"/>
      <c r="F767" s="1"/>
      <c r="L767" s="1"/>
      <c r="M767" s="1"/>
      <c r="N767" s="1"/>
      <c r="O767" s="1"/>
      <c r="P767" s="1"/>
      <c r="X767" s="1"/>
      <c r="AB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B767" s="1"/>
      <c r="BC767" s="1"/>
      <c r="BD767" s="1"/>
      <c r="BE767" s="1"/>
      <c r="BF767" s="1"/>
      <c r="BG767" s="1"/>
      <c r="BH767" s="1"/>
    </row>
    <row r="768" spans="2:60" ht="15.75" customHeight="1">
      <c r="B768" s="1"/>
      <c r="C768" s="1"/>
      <c r="D768" s="1"/>
      <c r="E768" s="1"/>
      <c r="F768" s="1"/>
      <c r="L768" s="1"/>
      <c r="M768" s="1"/>
      <c r="N768" s="1"/>
      <c r="O768" s="1"/>
      <c r="P768" s="1"/>
      <c r="X768" s="1"/>
      <c r="AB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B768" s="1"/>
      <c r="BC768" s="1"/>
      <c r="BD768" s="1"/>
      <c r="BE768" s="1"/>
      <c r="BF768" s="1"/>
      <c r="BG768" s="1"/>
      <c r="BH768" s="1"/>
    </row>
    <row r="769" spans="2:60" ht="15.75" customHeight="1">
      <c r="B769" s="1"/>
      <c r="C769" s="1"/>
      <c r="D769" s="1"/>
      <c r="E769" s="1"/>
      <c r="F769" s="1"/>
      <c r="L769" s="1"/>
      <c r="M769" s="1"/>
      <c r="N769" s="1"/>
      <c r="O769" s="1"/>
      <c r="P769" s="1"/>
      <c r="X769" s="1"/>
      <c r="AB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B769" s="1"/>
      <c r="BC769" s="1"/>
      <c r="BD769" s="1"/>
      <c r="BE769" s="1"/>
      <c r="BF769" s="1"/>
      <c r="BG769" s="1"/>
      <c r="BH769" s="1"/>
    </row>
    <row r="770" spans="2:60" ht="15.75" customHeight="1">
      <c r="B770" s="1"/>
      <c r="C770" s="1"/>
      <c r="D770" s="1"/>
      <c r="E770" s="1"/>
      <c r="F770" s="1"/>
      <c r="L770" s="1"/>
      <c r="M770" s="1"/>
      <c r="N770" s="1"/>
      <c r="O770" s="1"/>
      <c r="P770" s="1"/>
      <c r="X770" s="1"/>
      <c r="AB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B770" s="1"/>
      <c r="BC770" s="1"/>
      <c r="BD770" s="1"/>
      <c r="BE770" s="1"/>
      <c r="BF770" s="1"/>
      <c r="BG770" s="1"/>
      <c r="BH770" s="1"/>
    </row>
    <row r="771" spans="2:60" ht="15.75" customHeight="1">
      <c r="B771" s="1"/>
      <c r="C771" s="1"/>
      <c r="D771" s="1"/>
      <c r="E771" s="1"/>
      <c r="F771" s="1"/>
      <c r="L771" s="1"/>
      <c r="M771" s="1"/>
      <c r="N771" s="1"/>
      <c r="O771" s="1"/>
      <c r="P771" s="1"/>
      <c r="X771" s="1"/>
      <c r="AB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B771" s="1"/>
      <c r="BC771" s="1"/>
      <c r="BD771" s="1"/>
      <c r="BE771" s="1"/>
      <c r="BF771" s="1"/>
      <c r="BG771" s="1"/>
      <c r="BH771" s="1"/>
    </row>
    <row r="772" spans="2:60" ht="15.75" customHeight="1">
      <c r="B772" s="1"/>
      <c r="C772" s="1"/>
      <c r="D772" s="1"/>
      <c r="E772" s="1"/>
      <c r="F772" s="1"/>
      <c r="L772" s="1"/>
      <c r="M772" s="1"/>
      <c r="N772" s="1"/>
      <c r="O772" s="1"/>
      <c r="P772" s="1"/>
      <c r="X772" s="1"/>
      <c r="AB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B772" s="1"/>
      <c r="BC772" s="1"/>
      <c r="BD772" s="1"/>
      <c r="BE772" s="1"/>
      <c r="BF772" s="1"/>
      <c r="BG772" s="1"/>
      <c r="BH772" s="1"/>
    </row>
    <row r="773" spans="2:60" ht="15.75" customHeight="1">
      <c r="B773" s="1"/>
      <c r="C773" s="1"/>
      <c r="D773" s="1"/>
      <c r="E773" s="1"/>
      <c r="F773" s="1"/>
      <c r="L773" s="1"/>
      <c r="M773" s="1"/>
      <c r="N773" s="1"/>
      <c r="O773" s="1"/>
      <c r="P773" s="1"/>
      <c r="X773" s="1"/>
      <c r="AB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B773" s="1"/>
      <c r="BC773" s="1"/>
      <c r="BD773" s="1"/>
      <c r="BE773" s="1"/>
      <c r="BF773" s="1"/>
      <c r="BG773" s="1"/>
      <c r="BH773" s="1"/>
    </row>
    <row r="774" spans="2:60" ht="15.75" customHeight="1">
      <c r="B774" s="1"/>
      <c r="C774" s="1"/>
      <c r="D774" s="1"/>
      <c r="E774" s="1"/>
      <c r="F774" s="1"/>
      <c r="L774" s="1"/>
      <c r="M774" s="1"/>
      <c r="N774" s="1"/>
      <c r="O774" s="1"/>
      <c r="P774" s="1"/>
      <c r="X774" s="1"/>
      <c r="AB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B774" s="1"/>
      <c r="BC774" s="1"/>
      <c r="BD774" s="1"/>
      <c r="BE774" s="1"/>
      <c r="BF774" s="1"/>
      <c r="BG774" s="1"/>
      <c r="BH774" s="1"/>
    </row>
    <row r="775" spans="2:60" ht="15.75" customHeight="1">
      <c r="B775" s="1"/>
      <c r="C775" s="1"/>
      <c r="D775" s="1"/>
      <c r="E775" s="1"/>
      <c r="F775" s="1"/>
      <c r="L775" s="1"/>
      <c r="M775" s="1"/>
      <c r="N775" s="1"/>
      <c r="O775" s="1"/>
      <c r="P775" s="1"/>
      <c r="X775" s="1"/>
      <c r="AB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B775" s="1"/>
      <c r="BC775" s="1"/>
      <c r="BD775" s="1"/>
      <c r="BE775" s="1"/>
      <c r="BF775" s="1"/>
      <c r="BG775" s="1"/>
      <c r="BH775" s="1"/>
    </row>
    <row r="776" spans="2:60" ht="15.75" customHeight="1">
      <c r="B776" s="1"/>
      <c r="C776" s="1"/>
      <c r="D776" s="1"/>
      <c r="E776" s="1"/>
      <c r="F776" s="1"/>
      <c r="L776" s="1"/>
      <c r="M776" s="1"/>
      <c r="N776" s="1"/>
      <c r="O776" s="1"/>
      <c r="P776" s="1"/>
      <c r="X776" s="1"/>
      <c r="AB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B776" s="1"/>
      <c r="BC776" s="1"/>
      <c r="BD776" s="1"/>
      <c r="BE776" s="1"/>
      <c r="BF776" s="1"/>
      <c r="BG776" s="1"/>
      <c r="BH776" s="1"/>
    </row>
    <row r="777" spans="2:60" ht="15.75" customHeight="1">
      <c r="B777" s="1"/>
      <c r="C777" s="1"/>
      <c r="D777" s="1"/>
      <c r="E777" s="1"/>
      <c r="F777" s="1"/>
      <c r="L777" s="1"/>
      <c r="M777" s="1"/>
      <c r="N777" s="1"/>
      <c r="O777" s="1"/>
      <c r="P777" s="1"/>
      <c r="X777" s="1"/>
      <c r="AB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B777" s="1"/>
      <c r="BC777" s="1"/>
      <c r="BD777" s="1"/>
      <c r="BE777" s="1"/>
      <c r="BF777" s="1"/>
      <c r="BG777" s="1"/>
      <c r="BH777" s="1"/>
    </row>
    <row r="778" spans="2:60" ht="15.75" customHeight="1">
      <c r="B778" s="1"/>
      <c r="C778" s="1"/>
      <c r="D778" s="1"/>
      <c r="E778" s="1"/>
      <c r="F778" s="1"/>
      <c r="L778" s="1"/>
      <c r="M778" s="1"/>
      <c r="N778" s="1"/>
      <c r="O778" s="1"/>
      <c r="P778" s="1"/>
      <c r="X778" s="1"/>
      <c r="AB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B778" s="1"/>
      <c r="BC778" s="1"/>
      <c r="BD778" s="1"/>
      <c r="BE778" s="1"/>
      <c r="BF778" s="1"/>
      <c r="BG778" s="1"/>
      <c r="BH778" s="1"/>
    </row>
    <row r="779" spans="2:60" ht="15.75" customHeight="1">
      <c r="B779" s="1"/>
      <c r="C779" s="1"/>
      <c r="D779" s="1"/>
      <c r="E779" s="1"/>
      <c r="F779" s="1"/>
      <c r="L779" s="1"/>
      <c r="M779" s="1"/>
      <c r="N779" s="1"/>
      <c r="O779" s="1"/>
      <c r="P779" s="1"/>
      <c r="X779" s="1"/>
      <c r="AB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B779" s="1"/>
      <c r="BC779" s="1"/>
      <c r="BD779" s="1"/>
      <c r="BE779" s="1"/>
      <c r="BF779" s="1"/>
      <c r="BG779" s="1"/>
      <c r="BH779" s="1"/>
    </row>
    <row r="780" spans="2:60" ht="15.75" customHeight="1">
      <c r="B780" s="1"/>
      <c r="C780" s="1"/>
      <c r="D780" s="1"/>
      <c r="E780" s="1"/>
      <c r="F780" s="1"/>
      <c r="L780" s="1"/>
      <c r="M780" s="1"/>
      <c r="N780" s="1"/>
      <c r="O780" s="1"/>
      <c r="P780" s="1"/>
      <c r="X780" s="1"/>
      <c r="AB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B780" s="1"/>
      <c r="BC780" s="1"/>
      <c r="BD780" s="1"/>
      <c r="BE780" s="1"/>
      <c r="BF780" s="1"/>
      <c r="BG780" s="1"/>
      <c r="BH780" s="1"/>
    </row>
    <row r="781" spans="2:60" ht="15.75" customHeight="1">
      <c r="B781" s="1"/>
      <c r="C781" s="1"/>
      <c r="D781" s="1"/>
      <c r="E781" s="1"/>
      <c r="F781" s="1"/>
      <c r="L781" s="1"/>
      <c r="M781" s="1"/>
      <c r="N781" s="1"/>
      <c r="O781" s="1"/>
      <c r="P781" s="1"/>
      <c r="X781" s="1"/>
      <c r="AB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B781" s="1"/>
      <c r="BC781" s="1"/>
      <c r="BD781" s="1"/>
      <c r="BE781" s="1"/>
      <c r="BF781" s="1"/>
      <c r="BG781" s="1"/>
      <c r="BH781" s="1"/>
    </row>
    <row r="782" spans="2:60" ht="15.75" customHeight="1">
      <c r="B782" s="1"/>
      <c r="C782" s="1"/>
      <c r="D782" s="1"/>
      <c r="E782" s="1"/>
      <c r="F782" s="1"/>
      <c r="L782" s="1"/>
      <c r="M782" s="1"/>
      <c r="N782" s="1"/>
      <c r="O782" s="1"/>
      <c r="P782" s="1"/>
      <c r="X782" s="1"/>
      <c r="AB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B782" s="1"/>
      <c r="BC782" s="1"/>
      <c r="BD782" s="1"/>
      <c r="BE782" s="1"/>
      <c r="BF782" s="1"/>
      <c r="BG782" s="1"/>
      <c r="BH782" s="1"/>
    </row>
    <row r="783" spans="2:60" ht="15.75" customHeight="1">
      <c r="B783" s="1"/>
      <c r="C783" s="1"/>
      <c r="D783" s="1"/>
      <c r="E783" s="1"/>
      <c r="F783" s="1"/>
      <c r="L783" s="1"/>
      <c r="M783" s="1"/>
      <c r="N783" s="1"/>
      <c r="O783" s="1"/>
      <c r="P783" s="1"/>
      <c r="X783" s="1"/>
      <c r="AB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B783" s="1"/>
      <c r="BC783" s="1"/>
      <c r="BD783" s="1"/>
      <c r="BE783" s="1"/>
      <c r="BF783" s="1"/>
      <c r="BG783" s="1"/>
      <c r="BH783" s="1"/>
    </row>
    <row r="784" spans="2:60" ht="15.75" customHeight="1">
      <c r="B784" s="1"/>
      <c r="C784" s="1"/>
      <c r="D784" s="1"/>
      <c r="E784" s="1"/>
      <c r="F784" s="1"/>
      <c r="L784" s="1"/>
      <c r="M784" s="1"/>
      <c r="N784" s="1"/>
      <c r="O784" s="1"/>
      <c r="P784" s="1"/>
      <c r="X784" s="1"/>
      <c r="AB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B784" s="1"/>
      <c r="BC784" s="1"/>
      <c r="BD784" s="1"/>
      <c r="BE784" s="1"/>
      <c r="BF784" s="1"/>
      <c r="BG784" s="1"/>
      <c r="BH784" s="1"/>
    </row>
    <row r="785" spans="2:60" ht="15.75" customHeight="1">
      <c r="B785" s="1"/>
      <c r="C785" s="1"/>
      <c r="D785" s="1"/>
      <c r="E785" s="1"/>
      <c r="F785" s="1"/>
      <c r="L785" s="1"/>
      <c r="M785" s="1"/>
      <c r="N785" s="1"/>
      <c r="O785" s="1"/>
      <c r="P785" s="1"/>
      <c r="X785" s="1"/>
      <c r="AB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B785" s="1"/>
      <c r="BC785" s="1"/>
      <c r="BD785" s="1"/>
      <c r="BE785" s="1"/>
      <c r="BF785" s="1"/>
      <c r="BG785" s="1"/>
      <c r="BH785" s="1"/>
    </row>
    <row r="786" spans="2:60" ht="15.75" customHeight="1">
      <c r="B786" s="1"/>
      <c r="C786" s="1"/>
      <c r="D786" s="1"/>
      <c r="E786" s="1"/>
      <c r="F786" s="1"/>
      <c r="L786" s="1"/>
      <c r="M786" s="1"/>
      <c r="N786" s="1"/>
      <c r="O786" s="1"/>
      <c r="P786" s="1"/>
      <c r="X786" s="1"/>
      <c r="AB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B786" s="1"/>
      <c r="BC786" s="1"/>
      <c r="BD786" s="1"/>
      <c r="BE786" s="1"/>
      <c r="BF786" s="1"/>
      <c r="BG786" s="1"/>
      <c r="BH786" s="1"/>
    </row>
    <row r="787" spans="2:60" ht="15.75" customHeight="1">
      <c r="B787" s="1"/>
      <c r="C787" s="1"/>
      <c r="D787" s="1"/>
      <c r="E787" s="1"/>
      <c r="F787" s="1"/>
      <c r="L787" s="1"/>
      <c r="M787" s="1"/>
      <c r="N787" s="1"/>
      <c r="O787" s="1"/>
      <c r="P787" s="1"/>
      <c r="X787" s="1"/>
      <c r="AB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B787" s="1"/>
      <c r="BC787" s="1"/>
      <c r="BD787" s="1"/>
      <c r="BE787" s="1"/>
      <c r="BF787" s="1"/>
      <c r="BG787" s="1"/>
      <c r="BH787" s="1"/>
    </row>
    <row r="788" spans="2:60" ht="15.75" customHeight="1">
      <c r="B788" s="1"/>
      <c r="C788" s="1"/>
      <c r="D788" s="1"/>
      <c r="E788" s="1"/>
      <c r="F788" s="1"/>
      <c r="L788" s="1"/>
      <c r="M788" s="1"/>
      <c r="N788" s="1"/>
      <c r="O788" s="1"/>
      <c r="P788" s="1"/>
      <c r="X788" s="1"/>
      <c r="AB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B788" s="1"/>
      <c r="BC788" s="1"/>
      <c r="BD788" s="1"/>
      <c r="BE788" s="1"/>
      <c r="BF788" s="1"/>
      <c r="BG788" s="1"/>
      <c r="BH788" s="1"/>
    </row>
    <row r="789" spans="2:60" ht="15.75" customHeight="1">
      <c r="B789" s="1"/>
      <c r="C789" s="1"/>
      <c r="D789" s="1"/>
      <c r="E789" s="1"/>
      <c r="F789" s="1"/>
      <c r="L789" s="1"/>
      <c r="M789" s="1"/>
      <c r="N789" s="1"/>
      <c r="O789" s="1"/>
      <c r="P789" s="1"/>
      <c r="X789" s="1"/>
      <c r="AB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B789" s="1"/>
      <c r="BC789" s="1"/>
      <c r="BD789" s="1"/>
      <c r="BE789" s="1"/>
      <c r="BF789" s="1"/>
      <c r="BG789" s="1"/>
      <c r="BH789" s="1"/>
    </row>
    <row r="790" spans="2:60" ht="15.75" customHeight="1">
      <c r="B790" s="1"/>
      <c r="C790" s="1"/>
      <c r="D790" s="1"/>
      <c r="E790" s="1"/>
      <c r="F790" s="1"/>
      <c r="L790" s="1"/>
      <c r="M790" s="1"/>
      <c r="N790" s="1"/>
      <c r="O790" s="1"/>
      <c r="P790" s="1"/>
      <c r="X790" s="1"/>
      <c r="AB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B790" s="1"/>
      <c r="BC790" s="1"/>
      <c r="BD790" s="1"/>
      <c r="BE790" s="1"/>
      <c r="BF790" s="1"/>
      <c r="BG790" s="1"/>
      <c r="BH790" s="1"/>
    </row>
    <row r="791" spans="2:60" ht="15.75" customHeight="1">
      <c r="B791" s="1"/>
      <c r="C791" s="1"/>
      <c r="D791" s="1"/>
      <c r="E791" s="1"/>
      <c r="F791" s="1"/>
      <c r="L791" s="1"/>
      <c r="M791" s="1"/>
      <c r="N791" s="1"/>
      <c r="O791" s="1"/>
      <c r="P791" s="1"/>
      <c r="X791" s="1"/>
      <c r="AB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B791" s="1"/>
      <c r="BC791" s="1"/>
      <c r="BD791" s="1"/>
      <c r="BE791" s="1"/>
      <c r="BF791" s="1"/>
      <c r="BG791" s="1"/>
      <c r="BH791" s="1"/>
    </row>
    <row r="792" spans="2:60" ht="15.75" customHeight="1">
      <c r="B792" s="1"/>
      <c r="C792" s="1"/>
      <c r="D792" s="1"/>
      <c r="E792" s="1"/>
      <c r="F792" s="1"/>
      <c r="L792" s="1"/>
      <c r="M792" s="1"/>
      <c r="N792" s="1"/>
      <c r="O792" s="1"/>
      <c r="P792" s="1"/>
      <c r="X792" s="1"/>
      <c r="AB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B792" s="1"/>
      <c r="BC792" s="1"/>
      <c r="BD792" s="1"/>
      <c r="BE792" s="1"/>
      <c r="BF792" s="1"/>
      <c r="BG792" s="1"/>
      <c r="BH792" s="1"/>
    </row>
    <row r="793" spans="2:60" ht="15.75" customHeight="1">
      <c r="B793" s="1"/>
      <c r="C793" s="1"/>
      <c r="D793" s="1"/>
      <c r="E793" s="1"/>
      <c r="F793" s="1"/>
      <c r="L793" s="1"/>
      <c r="M793" s="1"/>
      <c r="N793" s="1"/>
      <c r="O793" s="1"/>
      <c r="P793" s="1"/>
      <c r="X793" s="1"/>
      <c r="AB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B793" s="1"/>
      <c r="BC793" s="1"/>
      <c r="BD793" s="1"/>
      <c r="BE793" s="1"/>
      <c r="BF793" s="1"/>
      <c r="BG793" s="1"/>
      <c r="BH793" s="1"/>
    </row>
    <row r="794" spans="2:60" ht="15.75" customHeight="1">
      <c r="B794" s="1"/>
      <c r="C794" s="1"/>
      <c r="D794" s="1"/>
      <c r="E794" s="1"/>
      <c r="F794" s="1"/>
      <c r="L794" s="1"/>
      <c r="M794" s="1"/>
      <c r="N794" s="1"/>
      <c r="O794" s="1"/>
      <c r="P794" s="1"/>
      <c r="X794" s="1"/>
      <c r="AB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B794" s="1"/>
      <c r="BC794" s="1"/>
      <c r="BD794" s="1"/>
      <c r="BE794" s="1"/>
      <c r="BF794" s="1"/>
      <c r="BG794" s="1"/>
      <c r="BH794" s="1"/>
    </row>
    <row r="795" spans="2:60" ht="15.75" customHeight="1">
      <c r="B795" s="1"/>
      <c r="C795" s="1"/>
      <c r="D795" s="1"/>
      <c r="E795" s="1"/>
      <c r="F795" s="1"/>
      <c r="L795" s="1"/>
      <c r="M795" s="1"/>
      <c r="N795" s="1"/>
      <c r="O795" s="1"/>
      <c r="P795" s="1"/>
      <c r="X795" s="1"/>
      <c r="AB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B795" s="1"/>
      <c r="BC795" s="1"/>
      <c r="BD795" s="1"/>
      <c r="BE795" s="1"/>
      <c r="BF795" s="1"/>
      <c r="BG795" s="1"/>
      <c r="BH795" s="1"/>
    </row>
    <row r="796" spans="2:60" ht="15.75" customHeight="1">
      <c r="B796" s="1"/>
      <c r="C796" s="1"/>
      <c r="D796" s="1"/>
      <c r="E796" s="1"/>
      <c r="F796" s="1"/>
      <c r="L796" s="1"/>
      <c r="M796" s="1"/>
      <c r="N796" s="1"/>
      <c r="O796" s="1"/>
      <c r="P796" s="1"/>
      <c r="X796" s="1"/>
      <c r="AB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B796" s="1"/>
      <c r="BC796" s="1"/>
      <c r="BD796" s="1"/>
      <c r="BE796" s="1"/>
      <c r="BF796" s="1"/>
      <c r="BG796" s="1"/>
      <c r="BH796" s="1"/>
    </row>
    <row r="797" spans="2:60" ht="15.75" customHeight="1">
      <c r="B797" s="1"/>
      <c r="C797" s="1"/>
      <c r="D797" s="1"/>
      <c r="E797" s="1"/>
      <c r="F797" s="1"/>
      <c r="L797" s="1"/>
      <c r="M797" s="1"/>
      <c r="N797" s="1"/>
      <c r="O797" s="1"/>
      <c r="P797" s="1"/>
      <c r="X797" s="1"/>
      <c r="AB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B797" s="1"/>
      <c r="BC797" s="1"/>
      <c r="BD797" s="1"/>
      <c r="BE797" s="1"/>
      <c r="BF797" s="1"/>
      <c r="BG797" s="1"/>
      <c r="BH797" s="1"/>
    </row>
    <row r="798" spans="2:60" ht="15.75" customHeight="1">
      <c r="B798" s="1"/>
      <c r="C798" s="1"/>
      <c r="D798" s="1"/>
      <c r="E798" s="1"/>
      <c r="F798" s="1"/>
      <c r="L798" s="1"/>
      <c r="M798" s="1"/>
      <c r="N798" s="1"/>
      <c r="O798" s="1"/>
      <c r="P798" s="1"/>
      <c r="X798" s="1"/>
      <c r="AB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B798" s="1"/>
      <c r="BC798" s="1"/>
      <c r="BD798" s="1"/>
      <c r="BE798" s="1"/>
      <c r="BF798" s="1"/>
      <c r="BG798" s="1"/>
      <c r="BH798" s="1"/>
    </row>
    <row r="799" spans="2:60" ht="15.75" customHeight="1">
      <c r="B799" s="1"/>
      <c r="C799" s="1"/>
      <c r="D799" s="1"/>
      <c r="E799" s="1"/>
      <c r="F799" s="1"/>
      <c r="L799" s="1"/>
      <c r="M799" s="1"/>
      <c r="N799" s="1"/>
      <c r="O799" s="1"/>
      <c r="P799" s="1"/>
      <c r="X799" s="1"/>
      <c r="AB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B799" s="1"/>
      <c r="BC799" s="1"/>
      <c r="BD799" s="1"/>
      <c r="BE799" s="1"/>
      <c r="BF799" s="1"/>
      <c r="BG799" s="1"/>
      <c r="BH799" s="1"/>
    </row>
    <row r="800" spans="2:60" ht="15.75" customHeight="1">
      <c r="B800" s="1"/>
      <c r="C800" s="1"/>
      <c r="D800" s="1"/>
      <c r="E800" s="1"/>
      <c r="F800" s="1"/>
      <c r="L800" s="1"/>
      <c r="M800" s="1"/>
      <c r="N800" s="1"/>
      <c r="O800" s="1"/>
      <c r="P800" s="1"/>
      <c r="X800" s="1"/>
      <c r="AB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B800" s="1"/>
      <c r="BC800" s="1"/>
      <c r="BD800" s="1"/>
      <c r="BE800" s="1"/>
      <c r="BF800" s="1"/>
      <c r="BG800" s="1"/>
      <c r="BH800" s="1"/>
    </row>
    <row r="801" spans="2:60" ht="15.75" customHeight="1">
      <c r="B801" s="1"/>
      <c r="C801" s="1"/>
      <c r="D801" s="1"/>
      <c r="E801" s="1"/>
      <c r="F801" s="1"/>
      <c r="L801" s="1"/>
      <c r="M801" s="1"/>
      <c r="N801" s="1"/>
      <c r="O801" s="1"/>
      <c r="P801" s="1"/>
      <c r="X801" s="1"/>
      <c r="AB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B801" s="1"/>
      <c r="BC801" s="1"/>
      <c r="BD801" s="1"/>
      <c r="BE801" s="1"/>
      <c r="BF801" s="1"/>
      <c r="BG801" s="1"/>
      <c r="BH801" s="1"/>
    </row>
    <row r="802" spans="2:60" ht="15.75" customHeight="1">
      <c r="B802" s="1"/>
      <c r="C802" s="1"/>
      <c r="D802" s="1"/>
      <c r="E802" s="1"/>
      <c r="F802" s="1"/>
      <c r="L802" s="1"/>
      <c r="M802" s="1"/>
      <c r="N802" s="1"/>
      <c r="O802" s="1"/>
      <c r="P802" s="1"/>
      <c r="X802" s="1"/>
      <c r="AB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B802" s="1"/>
      <c r="BC802" s="1"/>
      <c r="BD802" s="1"/>
      <c r="BE802" s="1"/>
      <c r="BF802" s="1"/>
      <c r="BG802" s="1"/>
      <c r="BH802" s="1"/>
    </row>
    <row r="803" spans="2:60" ht="15.75" customHeight="1">
      <c r="B803" s="1"/>
      <c r="C803" s="1"/>
      <c r="D803" s="1"/>
      <c r="E803" s="1"/>
      <c r="F803" s="1"/>
      <c r="L803" s="1"/>
      <c r="M803" s="1"/>
      <c r="N803" s="1"/>
      <c r="O803" s="1"/>
      <c r="P803" s="1"/>
      <c r="X803" s="1"/>
      <c r="AB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B803" s="1"/>
      <c r="BC803" s="1"/>
      <c r="BD803" s="1"/>
      <c r="BE803" s="1"/>
      <c r="BF803" s="1"/>
      <c r="BG803" s="1"/>
      <c r="BH803" s="1"/>
    </row>
    <row r="804" spans="2:60" ht="15.75" customHeight="1">
      <c r="B804" s="1"/>
      <c r="C804" s="1"/>
      <c r="D804" s="1"/>
      <c r="E804" s="1"/>
      <c r="F804" s="1"/>
      <c r="L804" s="1"/>
      <c r="M804" s="1"/>
      <c r="N804" s="1"/>
      <c r="O804" s="1"/>
      <c r="P804" s="1"/>
      <c r="X804" s="1"/>
      <c r="AB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B804" s="1"/>
      <c r="BC804" s="1"/>
      <c r="BD804" s="1"/>
      <c r="BE804" s="1"/>
      <c r="BF804" s="1"/>
      <c r="BG804" s="1"/>
      <c r="BH804" s="1"/>
    </row>
    <row r="805" spans="2:60" ht="15.75" customHeight="1">
      <c r="B805" s="1"/>
      <c r="C805" s="1"/>
      <c r="D805" s="1"/>
      <c r="E805" s="1"/>
      <c r="F805" s="1"/>
      <c r="L805" s="1"/>
      <c r="M805" s="1"/>
      <c r="N805" s="1"/>
      <c r="O805" s="1"/>
      <c r="P805" s="1"/>
      <c r="X805" s="1"/>
      <c r="AB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B805" s="1"/>
      <c r="BC805" s="1"/>
      <c r="BD805" s="1"/>
      <c r="BE805" s="1"/>
      <c r="BF805" s="1"/>
      <c r="BG805" s="1"/>
      <c r="BH805" s="1"/>
    </row>
    <row r="806" spans="2:60" ht="15.75" customHeight="1">
      <c r="B806" s="1"/>
      <c r="C806" s="1"/>
      <c r="D806" s="1"/>
      <c r="E806" s="1"/>
      <c r="F806" s="1"/>
      <c r="L806" s="1"/>
      <c r="M806" s="1"/>
      <c r="N806" s="1"/>
      <c r="O806" s="1"/>
      <c r="P806" s="1"/>
      <c r="X806" s="1"/>
      <c r="AB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B806" s="1"/>
      <c r="BC806" s="1"/>
      <c r="BD806" s="1"/>
      <c r="BE806" s="1"/>
      <c r="BF806" s="1"/>
      <c r="BG806" s="1"/>
      <c r="BH806" s="1"/>
    </row>
    <row r="807" spans="2:60" ht="15.75" customHeight="1">
      <c r="B807" s="1"/>
      <c r="C807" s="1"/>
      <c r="D807" s="1"/>
      <c r="E807" s="1"/>
      <c r="F807" s="1"/>
      <c r="L807" s="1"/>
      <c r="M807" s="1"/>
      <c r="N807" s="1"/>
      <c r="O807" s="1"/>
      <c r="P807" s="1"/>
      <c r="X807" s="1"/>
      <c r="AB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B807" s="1"/>
      <c r="BC807" s="1"/>
      <c r="BD807" s="1"/>
      <c r="BE807" s="1"/>
      <c r="BF807" s="1"/>
      <c r="BG807" s="1"/>
      <c r="BH807" s="1"/>
    </row>
    <row r="808" spans="2:60" ht="15.75" customHeight="1">
      <c r="B808" s="1"/>
      <c r="C808" s="1"/>
      <c r="D808" s="1"/>
      <c r="E808" s="1"/>
      <c r="F808" s="1"/>
      <c r="L808" s="1"/>
      <c r="M808" s="1"/>
      <c r="N808" s="1"/>
      <c r="O808" s="1"/>
      <c r="P808" s="1"/>
      <c r="X808" s="1"/>
      <c r="AB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B808" s="1"/>
      <c r="BC808" s="1"/>
      <c r="BD808" s="1"/>
      <c r="BE808" s="1"/>
      <c r="BF808" s="1"/>
      <c r="BG808" s="1"/>
      <c r="BH808" s="1"/>
    </row>
    <row r="809" spans="2:60" ht="15.75" customHeight="1">
      <c r="B809" s="1"/>
      <c r="C809" s="1"/>
      <c r="D809" s="1"/>
      <c r="E809" s="1"/>
      <c r="F809" s="1"/>
      <c r="L809" s="1"/>
      <c r="M809" s="1"/>
      <c r="N809" s="1"/>
      <c r="O809" s="1"/>
      <c r="P809" s="1"/>
      <c r="X809" s="1"/>
      <c r="AB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B809" s="1"/>
      <c r="BC809" s="1"/>
      <c r="BD809" s="1"/>
      <c r="BE809" s="1"/>
      <c r="BF809" s="1"/>
      <c r="BG809" s="1"/>
      <c r="BH809" s="1"/>
    </row>
    <row r="810" spans="2:60" ht="15.75" customHeight="1">
      <c r="B810" s="1"/>
      <c r="C810" s="1"/>
      <c r="D810" s="1"/>
      <c r="E810" s="1"/>
      <c r="F810" s="1"/>
      <c r="L810" s="1"/>
      <c r="M810" s="1"/>
      <c r="N810" s="1"/>
      <c r="O810" s="1"/>
      <c r="P810" s="1"/>
      <c r="X810" s="1"/>
      <c r="AB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B810" s="1"/>
      <c r="BC810" s="1"/>
      <c r="BD810" s="1"/>
      <c r="BE810" s="1"/>
      <c r="BF810" s="1"/>
      <c r="BG810" s="1"/>
      <c r="BH810" s="1"/>
    </row>
    <row r="811" spans="2:60" ht="15.75" customHeight="1">
      <c r="B811" s="1"/>
      <c r="C811" s="1"/>
      <c r="D811" s="1"/>
      <c r="E811" s="1"/>
      <c r="F811" s="1"/>
      <c r="L811" s="1"/>
      <c r="M811" s="1"/>
      <c r="N811" s="1"/>
      <c r="O811" s="1"/>
      <c r="P811" s="1"/>
      <c r="X811" s="1"/>
      <c r="AB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B811" s="1"/>
      <c r="BC811" s="1"/>
      <c r="BD811" s="1"/>
      <c r="BE811" s="1"/>
      <c r="BF811" s="1"/>
      <c r="BG811" s="1"/>
      <c r="BH811" s="1"/>
    </row>
    <row r="812" spans="2:60" ht="15.75" customHeight="1">
      <c r="B812" s="1"/>
      <c r="C812" s="1"/>
      <c r="D812" s="1"/>
      <c r="E812" s="1"/>
      <c r="F812" s="1"/>
      <c r="L812" s="1"/>
      <c r="M812" s="1"/>
      <c r="N812" s="1"/>
      <c r="O812" s="1"/>
      <c r="P812" s="1"/>
      <c r="X812" s="1"/>
      <c r="AB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B812" s="1"/>
      <c r="BC812" s="1"/>
      <c r="BD812" s="1"/>
      <c r="BE812" s="1"/>
      <c r="BF812" s="1"/>
      <c r="BG812" s="1"/>
      <c r="BH812" s="1"/>
    </row>
    <row r="813" spans="2:60" ht="15.75" customHeight="1">
      <c r="B813" s="1"/>
      <c r="C813" s="1"/>
      <c r="D813" s="1"/>
      <c r="E813" s="1"/>
      <c r="F813" s="1"/>
      <c r="L813" s="1"/>
      <c r="M813" s="1"/>
      <c r="N813" s="1"/>
      <c r="O813" s="1"/>
      <c r="P813" s="1"/>
      <c r="X813" s="1"/>
      <c r="AB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B813" s="1"/>
      <c r="BC813" s="1"/>
      <c r="BD813" s="1"/>
      <c r="BE813" s="1"/>
      <c r="BF813" s="1"/>
      <c r="BG813" s="1"/>
      <c r="BH813" s="1"/>
    </row>
    <row r="814" spans="2:60" ht="15.75" customHeight="1">
      <c r="B814" s="1"/>
      <c r="C814" s="1"/>
      <c r="D814" s="1"/>
      <c r="E814" s="1"/>
      <c r="F814" s="1"/>
      <c r="L814" s="1"/>
      <c r="M814" s="1"/>
      <c r="N814" s="1"/>
      <c r="O814" s="1"/>
      <c r="P814" s="1"/>
      <c r="X814" s="1"/>
      <c r="AB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B814" s="1"/>
      <c r="BC814" s="1"/>
      <c r="BD814" s="1"/>
      <c r="BE814" s="1"/>
      <c r="BF814" s="1"/>
      <c r="BG814" s="1"/>
      <c r="BH814" s="1"/>
    </row>
    <row r="815" spans="2:60" ht="15.75" customHeight="1">
      <c r="B815" s="1"/>
      <c r="C815" s="1"/>
      <c r="D815" s="1"/>
      <c r="E815" s="1"/>
      <c r="F815" s="1"/>
      <c r="L815" s="1"/>
      <c r="M815" s="1"/>
      <c r="N815" s="1"/>
      <c r="O815" s="1"/>
      <c r="P815" s="1"/>
      <c r="X815" s="1"/>
      <c r="AB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B815" s="1"/>
      <c r="BC815" s="1"/>
      <c r="BD815" s="1"/>
      <c r="BE815" s="1"/>
      <c r="BF815" s="1"/>
      <c r="BG815" s="1"/>
      <c r="BH815" s="1"/>
    </row>
    <row r="816" spans="2:60" ht="15.75" customHeight="1">
      <c r="B816" s="1"/>
      <c r="C816" s="1"/>
      <c r="D816" s="1"/>
      <c r="E816" s="1"/>
      <c r="F816" s="1"/>
      <c r="L816" s="1"/>
      <c r="M816" s="1"/>
      <c r="N816" s="1"/>
      <c r="O816" s="1"/>
      <c r="P816" s="1"/>
      <c r="X816" s="1"/>
      <c r="AB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B816" s="1"/>
      <c r="BC816" s="1"/>
      <c r="BD816" s="1"/>
      <c r="BE816" s="1"/>
      <c r="BF816" s="1"/>
      <c r="BG816" s="1"/>
      <c r="BH816" s="1"/>
    </row>
    <row r="817" spans="2:60" ht="15.75" customHeight="1">
      <c r="B817" s="1"/>
      <c r="C817" s="1"/>
      <c r="D817" s="1"/>
      <c r="E817" s="1"/>
      <c r="F817" s="1"/>
      <c r="L817" s="1"/>
      <c r="M817" s="1"/>
      <c r="N817" s="1"/>
      <c r="O817" s="1"/>
      <c r="P817" s="1"/>
      <c r="X817" s="1"/>
      <c r="AB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B817" s="1"/>
      <c r="BC817" s="1"/>
      <c r="BD817" s="1"/>
      <c r="BE817" s="1"/>
      <c r="BF817" s="1"/>
      <c r="BG817" s="1"/>
      <c r="BH817" s="1"/>
    </row>
    <row r="818" spans="2:60" ht="15.75" customHeight="1">
      <c r="B818" s="1"/>
      <c r="C818" s="1"/>
      <c r="D818" s="1"/>
      <c r="E818" s="1"/>
      <c r="F818" s="1"/>
      <c r="L818" s="1"/>
      <c r="M818" s="1"/>
      <c r="N818" s="1"/>
      <c r="O818" s="1"/>
      <c r="P818" s="1"/>
      <c r="X818" s="1"/>
      <c r="AB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B818" s="1"/>
      <c r="BC818" s="1"/>
      <c r="BD818" s="1"/>
      <c r="BE818" s="1"/>
      <c r="BF818" s="1"/>
      <c r="BG818" s="1"/>
      <c r="BH818" s="1"/>
    </row>
    <row r="819" spans="2:60" ht="15.75" customHeight="1">
      <c r="B819" s="1"/>
      <c r="C819" s="1"/>
      <c r="D819" s="1"/>
      <c r="E819" s="1"/>
      <c r="F819" s="1"/>
      <c r="L819" s="1"/>
      <c r="M819" s="1"/>
      <c r="N819" s="1"/>
      <c r="O819" s="1"/>
      <c r="P819" s="1"/>
      <c r="X819" s="1"/>
      <c r="AB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B819" s="1"/>
      <c r="BC819" s="1"/>
      <c r="BD819" s="1"/>
      <c r="BE819" s="1"/>
      <c r="BF819" s="1"/>
      <c r="BG819" s="1"/>
      <c r="BH819" s="1"/>
    </row>
    <row r="820" spans="2:60" ht="15.75" customHeight="1">
      <c r="B820" s="1"/>
      <c r="C820" s="1"/>
      <c r="D820" s="1"/>
      <c r="E820" s="1"/>
      <c r="F820" s="1"/>
      <c r="L820" s="1"/>
      <c r="M820" s="1"/>
      <c r="N820" s="1"/>
      <c r="O820" s="1"/>
      <c r="P820" s="1"/>
      <c r="X820" s="1"/>
      <c r="AB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B820" s="1"/>
      <c r="BC820" s="1"/>
      <c r="BD820" s="1"/>
      <c r="BE820" s="1"/>
      <c r="BF820" s="1"/>
      <c r="BG820" s="1"/>
      <c r="BH820" s="1"/>
    </row>
    <row r="821" spans="2:60" ht="15.75" customHeight="1">
      <c r="B821" s="1"/>
      <c r="C821" s="1"/>
      <c r="D821" s="1"/>
      <c r="E821" s="1"/>
      <c r="F821" s="1"/>
      <c r="L821" s="1"/>
      <c r="M821" s="1"/>
      <c r="N821" s="1"/>
      <c r="O821" s="1"/>
      <c r="P821" s="1"/>
      <c r="X821" s="1"/>
      <c r="AB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B821" s="1"/>
      <c r="BC821" s="1"/>
      <c r="BD821" s="1"/>
      <c r="BE821" s="1"/>
      <c r="BF821" s="1"/>
      <c r="BG821" s="1"/>
      <c r="BH821" s="1"/>
    </row>
    <row r="822" spans="2:60" ht="15.75" customHeight="1">
      <c r="B822" s="1"/>
      <c r="C822" s="1"/>
      <c r="D822" s="1"/>
      <c r="E822" s="1"/>
      <c r="F822" s="1"/>
      <c r="L822" s="1"/>
      <c r="M822" s="1"/>
      <c r="N822" s="1"/>
      <c r="O822" s="1"/>
      <c r="P822" s="1"/>
      <c r="X822" s="1"/>
      <c r="AB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B822" s="1"/>
      <c r="BC822" s="1"/>
      <c r="BD822" s="1"/>
      <c r="BE822" s="1"/>
      <c r="BF822" s="1"/>
      <c r="BG822" s="1"/>
      <c r="BH822" s="1"/>
    </row>
    <row r="823" spans="2:60" ht="15.75" customHeight="1">
      <c r="B823" s="1"/>
      <c r="C823" s="1"/>
      <c r="D823" s="1"/>
      <c r="E823" s="1"/>
      <c r="F823" s="1"/>
      <c r="L823" s="1"/>
      <c r="M823" s="1"/>
      <c r="N823" s="1"/>
      <c r="O823" s="1"/>
      <c r="P823" s="1"/>
      <c r="X823" s="1"/>
      <c r="AB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B823" s="1"/>
      <c r="BC823" s="1"/>
      <c r="BD823" s="1"/>
      <c r="BE823" s="1"/>
      <c r="BF823" s="1"/>
      <c r="BG823" s="1"/>
      <c r="BH823" s="1"/>
    </row>
    <row r="824" spans="2:60" ht="15.75" customHeight="1">
      <c r="B824" s="1"/>
      <c r="C824" s="1"/>
      <c r="D824" s="1"/>
      <c r="E824" s="1"/>
      <c r="F824" s="1"/>
      <c r="L824" s="1"/>
      <c r="M824" s="1"/>
      <c r="N824" s="1"/>
      <c r="O824" s="1"/>
      <c r="P824" s="1"/>
      <c r="X824" s="1"/>
      <c r="AB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B824" s="1"/>
      <c r="BC824" s="1"/>
      <c r="BD824" s="1"/>
      <c r="BE824" s="1"/>
      <c r="BF824" s="1"/>
      <c r="BG824" s="1"/>
      <c r="BH824" s="1"/>
    </row>
    <row r="825" spans="2:60" ht="15.75" customHeight="1">
      <c r="B825" s="1"/>
      <c r="C825" s="1"/>
      <c r="D825" s="1"/>
      <c r="E825" s="1"/>
      <c r="F825" s="1"/>
      <c r="L825" s="1"/>
      <c r="M825" s="1"/>
      <c r="N825" s="1"/>
      <c r="O825" s="1"/>
      <c r="P825" s="1"/>
      <c r="X825" s="1"/>
      <c r="AB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B825" s="1"/>
      <c r="BC825" s="1"/>
      <c r="BD825" s="1"/>
      <c r="BE825" s="1"/>
      <c r="BF825" s="1"/>
      <c r="BG825" s="1"/>
      <c r="BH825" s="1"/>
    </row>
    <row r="826" spans="2:60" ht="15.75" customHeight="1">
      <c r="B826" s="1"/>
      <c r="C826" s="1"/>
      <c r="D826" s="1"/>
      <c r="E826" s="1"/>
      <c r="F826" s="1"/>
      <c r="L826" s="1"/>
      <c r="M826" s="1"/>
      <c r="N826" s="1"/>
      <c r="O826" s="1"/>
      <c r="P826" s="1"/>
      <c r="X826" s="1"/>
      <c r="AB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B826" s="1"/>
      <c r="BC826" s="1"/>
      <c r="BD826" s="1"/>
      <c r="BE826" s="1"/>
      <c r="BF826" s="1"/>
      <c r="BG826" s="1"/>
      <c r="BH826" s="1"/>
    </row>
    <row r="827" spans="2:60" ht="15.75" customHeight="1">
      <c r="B827" s="1"/>
      <c r="C827" s="1"/>
      <c r="D827" s="1"/>
      <c r="E827" s="1"/>
      <c r="F827" s="1"/>
      <c r="L827" s="1"/>
      <c r="M827" s="1"/>
      <c r="N827" s="1"/>
      <c r="O827" s="1"/>
      <c r="P827" s="1"/>
      <c r="X827" s="1"/>
      <c r="AB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B827" s="1"/>
      <c r="BC827" s="1"/>
      <c r="BD827" s="1"/>
      <c r="BE827" s="1"/>
      <c r="BF827" s="1"/>
      <c r="BG827" s="1"/>
      <c r="BH827" s="1"/>
    </row>
    <row r="828" spans="2:60" ht="15.75" customHeight="1">
      <c r="B828" s="1"/>
      <c r="C828" s="1"/>
      <c r="D828" s="1"/>
      <c r="E828" s="1"/>
      <c r="F828" s="1"/>
      <c r="L828" s="1"/>
      <c r="M828" s="1"/>
      <c r="N828" s="1"/>
      <c r="O828" s="1"/>
      <c r="P828" s="1"/>
      <c r="X828" s="1"/>
      <c r="AB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B828" s="1"/>
      <c r="BC828" s="1"/>
      <c r="BD828" s="1"/>
      <c r="BE828" s="1"/>
      <c r="BF828" s="1"/>
      <c r="BG828" s="1"/>
      <c r="BH828" s="1"/>
    </row>
    <row r="829" spans="2:60" ht="15.75" customHeight="1">
      <c r="B829" s="1"/>
      <c r="C829" s="1"/>
      <c r="D829" s="1"/>
      <c r="E829" s="1"/>
      <c r="F829" s="1"/>
      <c r="L829" s="1"/>
      <c r="M829" s="1"/>
      <c r="N829" s="1"/>
      <c r="O829" s="1"/>
      <c r="P829" s="1"/>
      <c r="X829" s="1"/>
      <c r="AB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B829" s="1"/>
      <c r="BC829" s="1"/>
      <c r="BD829" s="1"/>
      <c r="BE829" s="1"/>
      <c r="BF829" s="1"/>
      <c r="BG829" s="1"/>
      <c r="BH829" s="1"/>
    </row>
    <row r="830" spans="2:60" ht="15.75" customHeight="1">
      <c r="B830" s="1"/>
      <c r="C830" s="1"/>
      <c r="D830" s="1"/>
      <c r="E830" s="1"/>
      <c r="F830" s="1"/>
      <c r="L830" s="1"/>
      <c r="M830" s="1"/>
      <c r="N830" s="1"/>
      <c r="O830" s="1"/>
      <c r="P830" s="1"/>
      <c r="X830" s="1"/>
      <c r="AB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B830" s="1"/>
      <c r="BC830" s="1"/>
      <c r="BD830" s="1"/>
      <c r="BE830" s="1"/>
      <c r="BF830" s="1"/>
      <c r="BG830" s="1"/>
      <c r="BH830" s="1"/>
    </row>
    <row r="831" spans="2:60" ht="15.75" customHeight="1">
      <c r="B831" s="1"/>
      <c r="C831" s="1"/>
      <c r="D831" s="1"/>
      <c r="E831" s="1"/>
      <c r="F831" s="1"/>
      <c r="L831" s="1"/>
      <c r="M831" s="1"/>
      <c r="N831" s="1"/>
      <c r="O831" s="1"/>
      <c r="P831" s="1"/>
      <c r="X831" s="1"/>
      <c r="AB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B831" s="1"/>
      <c r="BC831" s="1"/>
      <c r="BD831" s="1"/>
      <c r="BE831" s="1"/>
      <c r="BF831" s="1"/>
      <c r="BG831" s="1"/>
      <c r="BH831" s="1"/>
    </row>
    <row r="832" spans="2:60" ht="15.75" customHeight="1">
      <c r="B832" s="1"/>
      <c r="C832" s="1"/>
      <c r="D832" s="1"/>
      <c r="E832" s="1"/>
      <c r="F832" s="1"/>
      <c r="L832" s="1"/>
      <c r="M832" s="1"/>
      <c r="N832" s="1"/>
      <c r="O832" s="1"/>
      <c r="P832" s="1"/>
      <c r="X832" s="1"/>
      <c r="AB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B832" s="1"/>
      <c r="BC832" s="1"/>
      <c r="BD832" s="1"/>
      <c r="BE832" s="1"/>
      <c r="BF832" s="1"/>
      <c r="BG832" s="1"/>
      <c r="BH832" s="1"/>
    </row>
    <row r="833" spans="2:60" ht="15.75" customHeight="1">
      <c r="B833" s="1"/>
      <c r="C833" s="1"/>
      <c r="D833" s="1"/>
      <c r="E833" s="1"/>
      <c r="F833" s="1"/>
      <c r="L833" s="1"/>
      <c r="M833" s="1"/>
      <c r="N833" s="1"/>
      <c r="O833" s="1"/>
      <c r="P833" s="1"/>
      <c r="X833" s="1"/>
      <c r="AB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B833" s="1"/>
      <c r="BC833" s="1"/>
      <c r="BD833" s="1"/>
      <c r="BE833" s="1"/>
      <c r="BF833" s="1"/>
      <c r="BG833" s="1"/>
      <c r="BH833" s="1"/>
    </row>
    <row r="834" spans="2:60" ht="15.75" customHeight="1">
      <c r="B834" s="1"/>
      <c r="C834" s="1"/>
      <c r="D834" s="1"/>
      <c r="E834" s="1"/>
      <c r="F834" s="1"/>
      <c r="L834" s="1"/>
      <c r="M834" s="1"/>
      <c r="N834" s="1"/>
      <c r="O834" s="1"/>
      <c r="P834" s="1"/>
      <c r="X834" s="1"/>
      <c r="AB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B834" s="1"/>
      <c r="BC834" s="1"/>
      <c r="BD834" s="1"/>
      <c r="BE834" s="1"/>
      <c r="BF834" s="1"/>
      <c r="BG834" s="1"/>
      <c r="BH834" s="1"/>
    </row>
    <row r="835" spans="2:60" ht="15.75" customHeight="1">
      <c r="B835" s="1"/>
      <c r="C835" s="1"/>
      <c r="D835" s="1"/>
      <c r="E835" s="1"/>
      <c r="F835" s="1"/>
      <c r="L835" s="1"/>
      <c r="M835" s="1"/>
      <c r="N835" s="1"/>
      <c r="O835" s="1"/>
      <c r="P835" s="1"/>
      <c r="X835" s="1"/>
      <c r="AB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B835" s="1"/>
      <c r="BC835" s="1"/>
      <c r="BD835" s="1"/>
      <c r="BE835" s="1"/>
      <c r="BF835" s="1"/>
      <c r="BG835" s="1"/>
      <c r="BH835" s="1"/>
    </row>
    <row r="836" spans="2:60" ht="15.75" customHeight="1">
      <c r="B836" s="1"/>
      <c r="C836" s="1"/>
      <c r="D836" s="1"/>
      <c r="E836" s="1"/>
      <c r="F836" s="1"/>
      <c r="L836" s="1"/>
      <c r="M836" s="1"/>
      <c r="N836" s="1"/>
      <c r="O836" s="1"/>
      <c r="P836" s="1"/>
      <c r="X836" s="1"/>
      <c r="AB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B836" s="1"/>
      <c r="BC836" s="1"/>
      <c r="BD836" s="1"/>
      <c r="BE836" s="1"/>
      <c r="BF836" s="1"/>
      <c r="BG836" s="1"/>
      <c r="BH836" s="1"/>
    </row>
    <row r="837" spans="2:60" ht="15.75" customHeight="1">
      <c r="B837" s="1"/>
      <c r="C837" s="1"/>
      <c r="D837" s="1"/>
      <c r="E837" s="1"/>
      <c r="F837" s="1"/>
      <c r="L837" s="1"/>
      <c r="M837" s="1"/>
      <c r="N837" s="1"/>
      <c r="O837" s="1"/>
      <c r="P837" s="1"/>
      <c r="X837" s="1"/>
      <c r="AB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B837" s="1"/>
      <c r="BC837" s="1"/>
      <c r="BD837" s="1"/>
      <c r="BE837" s="1"/>
      <c r="BF837" s="1"/>
      <c r="BG837" s="1"/>
      <c r="BH837" s="1"/>
    </row>
    <row r="838" spans="2:60" ht="15.75" customHeight="1">
      <c r="B838" s="1"/>
      <c r="C838" s="1"/>
      <c r="D838" s="1"/>
      <c r="E838" s="1"/>
      <c r="F838" s="1"/>
      <c r="L838" s="1"/>
      <c r="M838" s="1"/>
      <c r="N838" s="1"/>
      <c r="O838" s="1"/>
      <c r="P838" s="1"/>
      <c r="X838" s="1"/>
      <c r="AB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B838" s="1"/>
      <c r="BC838" s="1"/>
      <c r="BD838" s="1"/>
      <c r="BE838" s="1"/>
      <c r="BF838" s="1"/>
      <c r="BG838" s="1"/>
      <c r="BH838" s="1"/>
    </row>
    <row r="839" spans="2:60" ht="15.75" customHeight="1">
      <c r="B839" s="1"/>
      <c r="C839" s="1"/>
      <c r="D839" s="1"/>
      <c r="E839" s="1"/>
      <c r="F839" s="1"/>
      <c r="L839" s="1"/>
      <c r="M839" s="1"/>
      <c r="N839" s="1"/>
      <c r="O839" s="1"/>
      <c r="P839" s="1"/>
      <c r="X839" s="1"/>
      <c r="AB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B839" s="1"/>
      <c r="BC839" s="1"/>
      <c r="BD839" s="1"/>
      <c r="BE839" s="1"/>
      <c r="BF839" s="1"/>
      <c r="BG839" s="1"/>
      <c r="BH839" s="1"/>
    </row>
    <row r="840" spans="2:60" ht="15.75" customHeight="1">
      <c r="B840" s="1"/>
      <c r="C840" s="1"/>
      <c r="D840" s="1"/>
      <c r="E840" s="1"/>
      <c r="F840" s="1"/>
      <c r="L840" s="1"/>
      <c r="M840" s="1"/>
      <c r="N840" s="1"/>
      <c r="O840" s="1"/>
      <c r="P840" s="1"/>
      <c r="X840" s="1"/>
      <c r="AB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B840" s="1"/>
      <c r="BC840" s="1"/>
      <c r="BD840" s="1"/>
      <c r="BE840" s="1"/>
      <c r="BF840" s="1"/>
      <c r="BG840" s="1"/>
      <c r="BH840" s="1"/>
    </row>
    <row r="841" spans="2:60" ht="15.75" customHeight="1">
      <c r="B841" s="1"/>
      <c r="C841" s="1"/>
      <c r="D841" s="1"/>
      <c r="E841" s="1"/>
      <c r="F841" s="1"/>
      <c r="L841" s="1"/>
      <c r="M841" s="1"/>
      <c r="N841" s="1"/>
      <c r="O841" s="1"/>
      <c r="P841" s="1"/>
      <c r="X841" s="1"/>
      <c r="AB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B841" s="1"/>
      <c r="BC841" s="1"/>
      <c r="BD841" s="1"/>
      <c r="BE841" s="1"/>
      <c r="BF841" s="1"/>
      <c r="BG841" s="1"/>
      <c r="BH841" s="1"/>
    </row>
    <row r="842" spans="2:60" ht="15.75" customHeight="1">
      <c r="B842" s="1"/>
      <c r="C842" s="1"/>
      <c r="D842" s="1"/>
      <c r="E842" s="1"/>
      <c r="F842" s="1"/>
      <c r="L842" s="1"/>
      <c r="M842" s="1"/>
      <c r="N842" s="1"/>
      <c r="O842" s="1"/>
      <c r="P842" s="1"/>
      <c r="X842" s="1"/>
      <c r="AB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B842" s="1"/>
      <c r="BC842" s="1"/>
      <c r="BD842" s="1"/>
      <c r="BE842" s="1"/>
      <c r="BF842" s="1"/>
      <c r="BG842" s="1"/>
      <c r="BH842" s="1"/>
    </row>
    <row r="843" spans="2:60" ht="15.75" customHeight="1">
      <c r="B843" s="1"/>
      <c r="C843" s="1"/>
      <c r="D843" s="1"/>
      <c r="E843" s="1"/>
      <c r="F843" s="1"/>
      <c r="L843" s="1"/>
      <c r="M843" s="1"/>
      <c r="N843" s="1"/>
      <c r="O843" s="1"/>
      <c r="P843" s="1"/>
      <c r="X843" s="1"/>
      <c r="AB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B843" s="1"/>
      <c r="BC843" s="1"/>
      <c r="BD843" s="1"/>
      <c r="BE843" s="1"/>
      <c r="BF843" s="1"/>
      <c r="BG843" s="1"/>
      <c r="BH843" s="1"/>
    </row>
    <row r="844" spans="2:60" ht="15.75" customHeight="1">
      <c r="B844" s="1"/>
      <c r="C844" s="1"/>
      <c r="D844" s="1"/>
      <c r="E844" s="1"/>
      <c r="F844" s="1"/>
      <c r="L844" s="1"/>
      <c r="M844" s="1"/>
      <c r="N844" s="1"/>
      <c r="O844" s="1"/>
      <c r="P844" s="1"/>
      <c r="X844" s="1"/>
      <c r="AB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B844" s="1"/>
      <c r="BC844" s="1"/>
      <c r="BD844" s="1"/>
      <c r="BE844" s="1"/>
      <c r="BF844" s="1"/>
      <c r="BG844" s="1"/>
      <c r="BH844" s="1"/>
    </row>
    <row r="845" spans="2:60" ht="15.75" customHeight="1">
      <c r="B845" s="1"/>
      <c r="C845" s="1"/>
      <c r="D845" s="1"/>
      <c r="E845" s="1"/>
      <c r="F845" s="1"/>
      <c r="L845" s="1"/>
      <c r="M845" s="1"/>
      <c r="N845" s="1"/>
      <c r="O845" s="1"/>
      <c r="P845" s="1"/>
      <c r="X845" s="1"/>
      <c r="AB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B845" s="1"/>
      <c r="BC845" s="1"/>
      <c r="BD845" s="1"/>
      <c r="BE845" s="1"/>
      <c r="BF845" s="1"/>
      <c r="BG845" s="1"/>
      <c r="BH845" s="1"/>
    </row>
    <row r="846" spans="2:60" ht="15.75" customHeight="1">
      <c r="B846" s="1"/>
      <c r="C846" s="1"/>
      <c r="D846" s="1"/>
      <c r="E846" s="1"/>
      <c r="F846" s="1"/>
      <c r="L846" s="1"/>
      <c r="M846" s="1"/>
      <c r="N846" s="1"/>
      <c r="O846" s="1"/>
      <c r="P846" s="1"/>
      <c r="X846" s="1"/>
      <c r="AB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B846" s="1"/>
      <c r="BC846" s="1"/>
      <c r="BD846" s="1"/>
      <c r="BE846" s="1"/>
      <c r="BF846" s="1"/>
      <c r="BG846" s="1"/>
      <c r="BH846" s="1"/>
    </row>
    <row r="847" spans="2:60" ht="15.75" customHeight="1">
      <c r="B847" s="1"/>
      <c r="C847" s="1"/>
      <c r="D847" s="1"/>
      <c r="E847" s="1"/>
      <c r="F847" s="1"/>
      <c r="L847" s="1"/>
      <c r="M847" s="1"/>
      <c r="N847" s="1"/>
      <c r="O847" s="1"/>
      <c r="P847" s="1"/>
      <c r="X847" s="1"/>
      <c r="AB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B847" s="1"/>
      <c r="BC847" s="1"/>
      <c r="BD847" s="1"/>
      <c r="BE847" s="1"/>
      <c r="BF847" s="1"/>
      <c r="BG847" s="1"/>
      <c r="BH847" s="1"/>
    </row>
    <row r="848" spans="2:60" ht="15.75" customHeight="1">
      <c r="B848" s="1"/>
      <c r="C848" s="1"/>
      <c r="D848" s="1"/>
      <c r="E848" s="1"/>
      <c r="F848" s="1"/>
      <c r="L848" s="1"/>
      <c r="M848" s="1"/>
      <c r="N848" s="1"/>
      <c r="O848" s="1"/>
      <c r="P848" s="1"/>
      <c r="X848" s="1"/>
      <c r="AB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B848" s="1"/>
      <c r="BC848" s="1"/>
      <c r="BD848" s="1"/>
      <c r="BE848" s="1"/>
      <c r="BF848" s="1"/>
      <c r="BG848" s="1"/>
      <c r="BH848" s="1"/>
    </row>
    <row r="849" spans="2:60" ht="15.75" customHeight="1">
      <c r="B849" s="1"/>
      <c r="C849" s="1"/>
      <c r="D849" s="1"/>
      <c r="E849" s="1"/>
      <c r="F849" s="1"/>
      <c r="L849" s="1"/>
      <c r="M849" s="1"/>
      <c r="N849" s="1"/>
      <c r="O849" s="1"/>
      <c r="P849" s="1"/>
      <c r="X849" s="1"/>
      <c r="AB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B849" s="1"/>
      <c r="BC849" s="1"/>
      <c r="BD849" s="1"/>
      <c r="BE849" s="1"/>
      <c r="BF849" s="1"/>
      <c r="BG849" s="1"/>
      <c r="BH849" s="1"/>
    </row>
    <row r="850" spans="2:60" ht="15.75" customHeight="1">
      <c r="B850" s="1"/>
      <c r="C850" s="1"/>
      <c r="D850" s="1"/>
      <c r="E850" s="1"/>
      <c r="F850" s="1"/>
      <c r="L850" s="1"/>
      <c r="M850" s="1"/>
      <c r="N850" s="1"/>
      <c r="O850" s="1"/>
      <c r="P850" s="1"/>
      <c r="X850" s="1"/>
      <c r="AB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B850" s="1"/>
      <c r="BC850" s="1"/>
      <c r="BD850" s="1"/>
      <c r="BE850" s="1"/>
      <c r="BF850" s="1"/>
      <c r="BG850" s="1"/>
      <c r="BH850" s="1"/>
    </row>
    <row r="851" spans="2:60" ht="15.75" customHeight="1">
      <c r="B851" s="1"/>
      <c r="C851" s="1"/>
      <c r="D851" s="1"/>
      <c r="E851" s="1"/>
      <c r="F851" s="1"/>
      <c r="L851" s="1"/>
      <c r="M851" s="1"/>
      <c r="N851" s="1"/>
      <c r="O851" s="1"/>
      <c r="P851" s="1"/>
      <c r="X851" s="1"/>
      <c r="AB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B851" s="1"/>
      <c r="BC851" s="1"/>
      <c r="BD851" s="1"/>
      <c r="BE851" s="1"/>
      <c r="BF851" s="1"/>
      <c r="BG851" s="1"/>
      <c r="BH851" s="1"/>
    </row>
    <row r="852" spans="2:60" ht="15.75" customHeight="1">
      <c r="B852" s="1"/>
      <c r="C852" s="1"/>
      <c r="D852" s="1"/>
      <c r="E852" s="1"/>
      <c r="F852" s="1"/>
      <c r="L852" s="1"/>
      <c r="M852" s="1"/>
      <c r="N852" s="1"/>
      <c r="O852" s="1"/>
      <c r="P852" s="1"/>
      <c r="X852" s="1"/>
      <c r="AB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B852" s="1"/>
      <c r="BC852" s="1"/>
      <c r="BD852" s="1"/>
      <c r="BE852" s="1"/>
      <c r="BF852" s="1"/>
      <c r="BG852" s="1"/>
      <c r="BH852" s="1"/>
    </row>
    <row r="853" spans="2:60" ht="15.75" customHeight="1">
      <c r="B853" s="1"/>
      <c r="C853" s="1"/>
      <c r="D853" s="1"/>
      <c r="E853" s="1"/>
      <c r="F853" s="1"/>
      <c r="L853" s="1"/>
      <c r="M853" s="1"/>
      <c r="N853" s="1"/>
      <c r="O853" s="1"/>
      <c r="P853" s="1"/>
      <c r="X853" s="1"/>
      <c r="AB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B853" s="1"/>
      <c r="BC853" s="1"/>
      <c r="BD853" s="1"/>
      <c r="BE853" s="1"/>
      <c r="BF853" s="1"/>
      <c r="BG853" s="1"/>
      <c r="BH853" s="1"/>
    </row>
    <row r="854" spans="2:60" ht="15.75" customHeight="1">
      <c r="B854" s="1"/>
      <c r="C854" s="1"/>
      <c r="D854" s="1"/>
      <c r="E854" s="1"/>
      <c r="F854" s="1"/>
      <c r="L854" s="1"/>
      <c r="M854" s="1"/>
      <c r="N854" s="1"/>
      <c r="O854" s="1"/>
      <c r="P854" s="1"/>
      <c r="X854" s="1"/>
      <c r="AB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B854" s="1"/>
      <c r="BC854" s="1"/>
      <c r="BD854" s="1"/>
      <c r="BE854" s="1"/>
      <c r="BF854" s="1"/>
      <c r="BG854" s="1"/>
      <c r="BH854" s="1"/>
    </row>
    <row r="855" spans="2:60" ht="15.75" customHeight="1">
      <c r="B855" s="1"/>
      <c r="C855" s="1"/>
      <c r="D855" s="1"/>
      <c r="E855" s="1"/>
      <c r="F855" s="1"/>
      <c r="L855" s="1"/>
      <c r="M855" s="1"/>
      <c r="N855" s="1"/>
      <c r="O855" s="1"/>
      <c r="P855" s="1"/>
      <c r="X855" s="1"/>
      <c r="AB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B855" s="1"/>
      <c r="BC855" s="1"/>
      <c r="BD855" s="1"/>
      <c r="BE855" s="1"/>
      <c r="BF855" s="1"/>
      <c r="BG855" s="1"/>
      <c r="BH855" s="1"/>
    </row>
    <row r="856" spans="2:60" ht="15.75" customHeight="1">
      <c r="B856" s="1"/>
      <c r="C856" s="1"/>
      <c r="D856" s="1"/>
      <c r="E856" s="1"/>
      <c r="F856" s="1"/>
      <c r="L856" s="1"/>
      <c r="M856" s="1"/>
      <c r="N856" s="1"/>
      <c r="O856" s="1"/>
      <c r="P856" s="1"/>
      <c r="X856" s="1"/>
      <c r="AB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B856" s="1"/>
      <c r="BC856" s="1"/>
      <c r="BD856" s="1"/>
      <c r="BE856" s="1"/>
      <c r="BF856" s="1"/>
      <c r="BG856" s="1"/>
      <c r="BH856" s="1"/>
    </row>
    <row r="857" spans="2:60" ht="15.75" customHeight="1">
      <c r="B857" s="1"/>
      <c r="C857" s="1"/>
      <c r="D857" s="1"/>
      <c r="E857" s="1"/>
      <c r="F857" s="1"/>
      <c r="L857" s="1"/>
      <c r="M857" s="1"/>
      <c r="N857" s="1"/>
      <c r="O857" s="1"/>
      <c r="P857" s="1"/>
      <c r="X857" s="1"/>
      <c r="AB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B857" s="1"/>
      <c r="BC857" s="1"/>
      <c r="BD857" s="1"/>
      <c r="BE857" s="1"/>
      <c r="BF857" s="1"/>
      <c r="BG857" s="1"/>
      <c r="BH857" s="1"/>
    </row>
    <row r="858" spans="2:60" ht="15.75" customHeight="1">
      <c r="B858" s="1"/>
      <c r="C858" s="1"/>
      <c r="D858" s="1"/>
      <c r="E858" s="1"/>
      <c r="F858" s="1"/>
      <c r="L858" s="1"/>
      <c r="M858" s="1"/>
      <c r="N858" s="1"/>
      <c r="O858" s="1"/>
      <c r="P858" s="1"/>
      <c r="X858" s="1"/>
      <c r="AB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B858" s="1"/>
      <c r="BC858" s="1"/>
      <c r="BD858" s="1"/>
      <c r="BE858" s="1"/>
      <c r="BF858" s="1"/>
      <c r="BG858" s="1"/>
      <c r="BH858" s="1"/>
    </row>
    <row r="859" spans="2:60" ht="15.75" customHeight="1">
      <c r="B859" s="1"/>
      <c r="C859" s="1"/>
      <c r="D859" s="1"/>
      <c r="E859" s="1"/>
      <c r="F859" s="1"/>
      <c r="L859" s="1"/>
      <c r="M859" s="1"/>
      <c r="N859" s="1"/>
      <c r="O859" s="1"/>
      <c r="P859" s="1"/>
      <c r="X859" s="1"/>
      <c r="AB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B859" s="1"/>
      <c r="BC859" s="1"/>
      <c r="BD859" s="1"/>
      <c r="BE859" s="1"/>
      <c r="BF859" s="1"/>
      <c r="BG859" s="1"/>
      <c r="BH859" s="1"/>
    </row>
    <row r="860" spans="2:60" ht="15.75" customHeight="1">
      <c r="B860" s="1"/>
      <c r="C860" s="1"/>
      <c r="D860" s="1"/>
      <c r="E860" s="1"/>
      <c r="F860" s="1"/>
      <c r="L860" s="1"/>
      <c r="M860" s="1"/>
      <c r="N860" s="1"/>
      <c r="O860" s="1"/>
      <c r="P860" s="1"/>
      <c r="X860" s="1"/>
      <c r="AB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B860" s="1"/>
      <c r="BC860" s="1"/>
      <c r="BD860" s="1"/>
      <c r="BE860" s="1"/>
      <c r="BF860" s="1"/>
      <c r="BG860" s="1"/>
      <c r="BH860" s="1"/>
    </row>
    <row r="861" spans="2:60" ht="15.75" customHeight="1">
      <c r="B861" s="1"/>
      <c r="C861" s="1"/>
      <c r="D861" s="1"/>
      <c r="E861" s="1"/>
      <c r="F861" s="1"/>
      <c r="L861" s="1"/>
      <c r="M861" s="1"/>
      <c r="N861" s="1"/>
      <c r="O861" s="1"/>
      <c r="P861" s="1"/>
      <c r="X861" s="1"/>
      <c r="AB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B861" s="1"/>
      <c r="BC861" s="1"/>
      <c r="BD861" s="1"/>
      <c r="BE861" s="1"/>
      <c r="BF861" s="1"/>
      <c r="BG861" s="1"/>
      <c r="BH861" s="1"/>
    </row>
    <row r="862" spans="2:60" ht="15.75" customHeight="1">
      <c r="B862" s="1"/>
      <c r="C862" s="1"/>
      <c r="D862" s="1"/>
      <c r="E862" s="1"/>
      <c r="F862" s="1"/>
      <c r="L862" s="1"/>
      <c r="M862" s="1"/>
      <c r="N862" s="1"/>
      <c r="O862" s="1"/>
      <c r="P862" s="1"/>
      <c r="X862" s="1"/>
      <c r="AB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B862" s="1"/>
      <c r="BC862" s="1"/>
      <c r="BD862" s="1"/>
      <c r="BE862" s="1"/>
      <c r="BF862" s="1"/>
      <c r="BG862" s="1"/>
      <c r="BH862" s="1"/>
    </row>
    <row r="863" spans="2:60" ht="15.75" customHeight="1">
      <c r="B863" s="1"/>
      <c r="C863" s="1"/>
      <c r="D863" s="1"/>
      <c r="E863" s="1"/>
      <c r="F863" s="1"/>
      <c r="L863" s="1"/>
      <c r="M863" s="1"/>
      <c r="N863" s="1"/>
      <c r="O863" s="1"/>
      <c r="P863" s="1"/>
      <c r="X863" s="1"/>
      <c r="AB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B863" s="1"/>
      <c r="BC863" s="1"/>
      <c r="BD863" s="1"/>
      <c r="BE863" s="1"/>
      <c r="BF863" s="1"/>
      <c r="BG863" s="1"/>
      <c r="BH863" s="1"/>
    </row>
    <row r="864" spans="2:60" ht="15.75" customHeight="1">
      <c r="B864" s="1"/>
      <c r="C864" s="1"/>
      <c r="D864" s="1"/>
      <c r="E864" s="1"/>
      <c r="F864" s="1"/>
      <c r="L864" s="1"/>
      <c r="M864" s="1"/>
      <c r="N864" s="1"/>
      <c r="O864" s="1"/>
      <c r="P864" s="1"/>
      <c r="X864" s="1"/>
      <c r="AB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B864" s="1"/>
      <c r="BC864" s="1"/>
      <c r="BD864" s="1"/>
      <c r="BE864" s="1"/>
      <c r="BF864" s="1"/>
      <c r="BG864" s="1"/>
      <c r="BH864" s="1"/>
    </row>
    <row r="865" spans="2:60" ht="15.75" customHeight="1">
      <c r="B865" s="1"/>
      <c r="C865" s="1"/>
      <c r="D865" s="1"/>
      <c r="E865" s="1"/>
      <c r="F865" s="1"/>
      <c r="L865" s="1"/>
      <c r="M865" s="1"/>
      <c r="N865" s="1"/>
      <c r="O865" s="1"/>
      <c r="P865" s="1"/>
      <c r="X865" s="1"/>
      <c r="AB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B865" s="1"/>
      <c r="BC865" s="1"/>
      <c r="BD865" s="1"/>
      <c r="BE865" s="1"/>
      <c r="BF865" s="1"/>
      <c r="BG865" s="1"/>
      <c r="BH865" s="1"/>
    </row>
    <row r="866" spans="2:60" ht="15.75" customHeight="1">
      <c r="B866" s="1"/>
      <c r="C866" s="1"/>
      <c r="D866" s="1"/>
      <c r="E866" s="1"/>
      <c r="F866" s="1"/>
      <c r="L866" s="1"/>
      <c r="M866" s="1"/>
      <c r="N866" s="1"/>
      <c r="O866" s="1"/>
      <c r="P866" s="1"/>
      <c r="X866" s="1"/>
      <c r="AB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B866" s="1"/>
      <c r="BC866" s="1"/>
      <c r="BD866" s="1"/>
      <c r="BE866" s="1"/>
      <c r="BF866" s="1"/>
      <c r="BG866" s="1"/>
      <c r="BH866" s="1"/>
    </row>
    <row r="867" spans="2:60" ht="15.75" customHeight="1">
      <c r="B867" s="1"/>
      <c r="C867" s="1"/>
      <c r="D867" s="1"/>
      <c r="E867" s="1"/>
      <c r="F867" s="1"/>
      <c r="L867" s="1"/>
      <c r="M867" s="1"/>
      <c r="N867" s="1"/>
      <c r="O867" s="1"/>
      <c r="P867" s="1"/>
      <c r="X867" s="1"/>
      <c r="AB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B867" s="1"/>
      <c r="BC867" s="1"/>
      <c r="BD867" s="1"/>
      <c r="BE867" s="1"/>
      <c r="BF867" s="1"/>
      <c r="BG867" s="1"/>
      <c r="BH867" s="1"/>
    </row>
    <row r="868" spans="2:60" ht="15.75" customHeight="1">
      <c r="B868" s="1"/>
      <c r="C868" s="1"/>
      <c r="D868" s="1"/>
      <c r="E868" s="1"/>
      <c r="F868" s="1"/>
      <c r="L868" s="1"/>
      <c r="M868" s="1"/>
      <c r="N868" s="1"/>
      <c r="O868" s="1"/>
      <c r="P868" s="1"/>
      <c r="X868" s="1"/>
      <c r="AB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B868" s="1"/>
      <c r="BC868" s="1"/>
      <c r="BD868" s="1"/>
      <c r="BE868" s="1"/>
      <c r="BF868" s="1"/>
      <c r="BG868" s="1"/>
      <c r="BH868" s="1"/>
    </row>
    <row r="869" spans="2:60" ht="15.75" customHeight="1">
      <c r="B869" s="1"/>
      <c r="C869" s="1"/>
      <c r="D869" s="1"/>
      <c r="E869" s="1"/>
      <c r="F869" s="1"/>
      <c r="L869" s="1"/>
      <c r="M869" s="1"/>
      <c r="N869" s="1"/>
      <c r="O869" s="1"/>
      <c r="P869" s="1"/>
      <c r="X869" s="1"/>
      <c r="AB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B869" s="1"/>
      <c r="BC869" s="1"/>
      <c r="BD869" s="1"/>
      <c r="BE869" s="1"/>
      <c r="BF869" s="1"/>
      <c r="BG869" s="1"/>
      <c r="BH869" s="1"/>
    </row>
    <row r="870" spans="2:60" ht="15.75" customHeight="1">
      <c r="B870" s="1"/>
      <c r="C870" s="1"/>
      <c r="D870" s="1"/>
      <c r="E870" s="1"/>
      <c r="F870" s="1"/>
      <c r="L870" s="1"/>
      <c r="M870" s="1"/>
      <c r="N870" s="1"/>
      <c r="O870" s="1"/>
      <c r="P870" s="1"/>
      <c r="X870" s="1"/>
      <c r="AB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B870" s="1"/>
      <c r="BC870" s="1"/>
      <c r="BD870" s="1"/>
      <c r="BE870" s="1"/>
      <c r="BF870" s="1"/>
      <c r="BG870" s="1"/>
      <c r="BH870" s="1"/>
    </row>
    <row r="871" spans="2:60" ht="15.75" customHeight="1">
      <c r="B871" s="1"/>
      <c r="C871" s="1"/>
      <c r="D871" s="1"/>
      <c r="E871" s="1"/>
      <c r="F871" s="1"/>
      <c r="L871" s="1"/>
      <c r="M871" s="1"/>
      <c r="N871" s="1"/>
      <c r="O871" s="1"/>
      <c r="P871" s="1"/>
      <c r="X871" s="1"/>
      <c r="AB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B871" s="1"/>
      <c r="BC871" s="1"/>
      <c r="BD871" s="1"/>
      <c r="BE871" s="1"/>
      <c r="BF871" s="1"/>
      <c r="BG871" s="1"/>
      <c r="BH871" s="1"/>
    </row>
    <row r="872" spans="2:60" ht="15.75" customHeight="1">
      <c r="B872" s="1"/>
      <c r="C872" s="1"/>
      <c r="D872" s="1"/>
      <c r="E872" s="1"/>
      <c r="F872" s="1"/>
      <c r="L872" s="1"/>
      <c r="M872" s="1"/>
      <c r="N872" s="1"/>
      <c r="O872" s="1"/>
      <c r="P872" s="1"/>
      <c r="X872" s="1"/>
      <c r="AB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B872" s="1"/>
      <c r="BC872" s="1"/>
      <c r="BD872" s="1"/>
      <c r="BE872" s="1"/>
      <c r="BF872" s="1"/>
      <c r="BG872" s="1"/>
      <c r="BH872" s="1"/>
    </row>
    <row r="873" spans="2:60" ht="15.75" customHeight="1">
      <c r="B873" s="1"/>
      <c r="C873" s="1"/>
      <c r="D873" s="1"/>
      <c r="E873" s="1"/>
      <c r="F873" s="1"/>
      <c r="L873" s="1"/>
      <c r="M873" s="1"/>
      <c r="N873" s="1"/>
      <c r="O873" s="1"/>
      <c r="P873" s="1"/>
      <c r="X873" s="1"/>
      <c r="AB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B873" s="1"/>
      <c r="BC873" s="1"/>
      <c r="BD873" s="1"/>
      <c r="BE873" s="1"/>
      <c r="BF873" s="1"/>
      <c r="BG873" s="1"/>
      <c r="BH873" s="1"/>
    </row>
    <row r="874" spans="2:60" ht="15.75" customHeight="1">
      <c r="B874" s="1"/>
      <c r="C874" s="1"/>
      <c r="D874" s="1"/>
      <c r="E874" s="1"/>
      <c r="F874" s="1"/>
      <c r="L874" s="1"/>
      <c r="M874" s="1"/>
      <c r="N874" s="1"/>
      <c r="O874" s="1"/>
      <c r="P874" s="1"/>
      <c r="X874" s="1"/>
      <c r="AB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B874" s="1"/>
      <c r="BC874" s="1"/>
      <c r="BD874" s="1"/>
      <c r="BE874" s="1"/>
      <c r="BF874" s="1"/>
      <c r="BG874" s="1"/>
      <c r="BH874" s="1"/>
    </row>
    <row r="875" spans="2:60" ht="15.75" customHeight="1">
      <c r="B875" s="1"/>
      <c r="C875" s="1"/>
      <c r="D875" s="1"/>
      <c r="E875" s="1"/>
      <c r="F875" s="1"/>
      <c r="L875" s="1"/>
      <c r="M875" s="1"/>
      <c r="N875" s="1"/>
      <c r="O875" s="1"/>
      <c r="P875" s="1"/>
      <c r="X875" s="1"/>
      <c r="AB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B875" s="1"/>
      <c r="BC875" s="1"/>
      <c r="BD875" s="1"/>
      <c r="BE875" s="1"/>
      <c r="BF875" s="1"/>
      <c r="BG875" s="1"/>
      <c r="BH875" s="1"/>
    </row>
    <row r="876" spans="2:60" ht="15.75" customHeight="1">
      <c r="B876" s="1"/>
      <c r="C876" s="1"/>
      <c r="D876" s="1"/>
      <c r="E876" s="1"/>
      <c r="F876" s="1"/>
      <c r="L876" s="1"/>
      <c r="M876" s="1"/>
      <c r="N876" s="1"/>
      <c r="O876" s="1"/>
      <c r="P876" s="1"/>
      <c r="X876" s="1"/>
      <c r="AB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B876" s="1"/>
      <c r="BC876" s="1"/>
      <c r="BD876" s="1"/>
      <c r="BE876" s="1"/>
      <c r="BF876" s="1"/>
      <c r="BG876" s="1"/>
      <c r="BH876" s="1"/>
    </row>
    <row r="877" spans="2:60" ht="15.75" customHeight="1">
      <c r="B877" s="1"/>
      <c r="C877" s="1"/>
      <c r="D877" s="1"/>
      <c r="E877" s="1"/>
      <c r="F877" s="1"/>
      <c r="L877" s="1"/>
      <c r="M877" s="1"/>
      <c r="N877" s="1"/>
      <c r="O877" s="1"/>
      <c r="P877" s="1"/>
      <c r="X877" s="1"/>
      <c r="AB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B877" s="1"/>
      <c r="BC877" s="1"/>
      <c r="BD877" s="1"/>
      <c r="BE877" s="1"/>
      <c r="BF877" s="1"/>
      <c r="BG877" s="1"/>
      <c r="BH877" s="1"/>
    </row>
    <row r="878" spans="2:60" ht="15.75" customHeight="1">
      <c r="B878" s="1"/>
      <c r="C878" s="1"/>
      <c r="D878" s="1"/>
      <c r="E878" s="1"/>
      <c r="F878" s="1"/>
      <c r="L878" s="1"/>
      <c r="M878" s="1"/>
      <c r="N878" s="1"/>
      <c r="O878" s="1"/>
      <c r="P878" s="1"/>
      <c r="X878" s="1"/>
      <c r="AB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B878" s="1"/>
      <c r="BC878" s="1"/>
      <c r="BD878" s="1"/>
      <c r="BE878" s="1"/>
      <c r="BF878" s="1"/>
      <c r="BG878" s="1"/>
      <c r="BH878" s="1"/>
    </row>
    <row r="879" spans="2:60" ht="15.75" customHeight="1">
      <c r="B879" s="1"/>
      <c r="C879" s="1"/>
      <c r="D879" s="1"/>
      <c r="E879" s="1"/>
      <c r="F879" s="1"/>
      <c r="L879" s="1"/>
      <c r="M879" s="1"/>
      <c r="N879" s="1"/>
      <c r="O879" s="1"/>
      <c r="P879" s="1"/>
      <c r="X879" s="1"/>
      <c r="AB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B879" s="1"/>
      <c r="BC879" s="1"/>
      <c r="BD879" s="1"/>
      <c r="BE879" s="1"/>
      <c r="BF879" s="1"/>
      <c r="BG879" s="1"/>
      <c r="BH879" s="1"/>
    </row>
    <row r="880" spans="2:60" ht="15.75" customHeight="1">
      <c r="B880" s="1"/>
      <c r="C880" s="1"/>
      <c r="D880" s="1"/>
      <c r="E880" s="1"/>
      <c r="F880" s="1"/>
      <c r="L880" s="1"/>
      <c r="M880" s="1"/>
      <c r="N880" s="1"/>
      <c r="O880" s="1"/>
      <c r="P880" s="1"/>
      <c r="X880" s="1"/>
      <c r="AB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B880" s="1"/>
      <c r="BC880" s="1"/>
      <c r="BD880" s="1"/>
      <c r="BE880" s="1"/>
      <c r="BF880" s="1"/>
      <c r="BG880" s="1"/>
      <c r="BH880" s="1"/>
    </row>
    <row r="881" spans="2:60" ht="15.75" customHeight="1">
      <c r="B881" s="1"/>
      <c r="C881" s="1"/>
      <c r="D881" s="1"/>
      <c r="E881" s="1"/>
      <c r="F881" s="1"/>
      <c r="L881" s="1"/>
      <c r="M881" s="1"/>
      <c r="N881" s="1"/>
      <c r="O881" s="1"/>
      <c r="P881" s="1"/>
      <c r="X881" s="1"/>
      <c r="AB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B881" s="1"/>
      <c r="BC881" s="1"/>
      <c r="BD881" s="1"/>
      <c r="BE881" s="1"/>
      <c r="BF881" s="1"/>
      <c r="BG881" s="1"/>
      <c r="BH881" s="1"/>
    </row>
    <row r="882" spans="2:60" ht="15.75" customHeight="1">
      <c r="B882" s="1"/>
      <c r="C882" s="1"/>
      <c r="D882" s="1"/>
      <c r="E882" s="1"/>
      <c r="F882" s="1"/>
      <c r="L882" s="1"/>
      <c r="M882" s="1"/>
      <c r="N882" s="1"/>
      <c r="O882" s="1"/>
      <c r="P882" s="1"/>
      <c r="X882" s="1"/>
      <c r="AB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B882" s="1"/>
      <c r="BC882" s="1"/>
      <c r="BD882" s="1"/>
      <c r="BE882" s="1"/>
      <c r="BF882" s="1"/>
      <c r="BG882" s="1"/>
      <c r="BH882" s="1"/>
    </row>
    <row r="883" spans="2:60" ht="15.75" customHeight="1">
      <c r="B883" s="1"/>
      <c r="C883" s="1"/>
      <c r="D883" s="1"/>
      <c r="E883" s="1"/>
      <c r="F883" s="1"/>
      <c r="L883" s="1"/>
      <c r="M883" s="1"/>
      <c r="N883" s="1"/>
      <c r="O883" s="1"/>
      <c r="P883" s="1"/>
      <c r="X883" s="1"/>
      <c r="AB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B883" s="1"/>
      <c r="BC883" s="1"/>
      <c r="BD883" s="1"/>
      <c r="BE883" s="1"/>
      <c r="BF883" s="1"/>
      <c r="BG883" s="1"/>
      <c r="BH883" s="1"/>
    </row>
    <row r="884" spans="2:60" ht="15.75" customHeight="1">
      <c r="B884" s="1"/>
      <c r="C884" s="1"/>
      <c r="D884" s="1"/>
      <c r="E884" s="1"/>
      <c r="F884" s="1"/>
      <c r="L884" s="1"/>
      <c r="M884" s="1"/>
      <c r="N884" s="1"/>
      <c r="O884" s="1"/>
      <c r="P884" s="1"/>
      <c r="X884" s="1"/>
      <c r="AB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B884" s="1"/>
      <c r="BC884" s="1"/>
      <c r="BD884" s="1"/>
      <c r="BE884" s="1"/>
      <c r="BF884" s="1"/>
      <c r="BG884" s="1"/>
      <c r="BH884" s="1"/>
    </row>
    <row r="885" spans="2:60" ht="15.75" customHeight="1">
      <c r="B885" s="1"/>
      <c r="C885" s="1"/>
      <c r="D885" s="1"/>
      <c r="E885" s="1"/>
      <c r="F885" s="1"/>
      <c r="L885" s="1"/>
      <c r="M885" s="1"/>
      <c r="N885" s="1"/>
      <c r="O885" s="1"/>
      <c r="P885" s="1"/>
      <c r="X885" s="1"/>
      <c r="AB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B885" s="1"/>
      <c r="BC885" s="1"/>
      <c r="BD885" s="1"/>
      <c r="BE885" s="1"/>
      <c r="BF885" s="1"/>
      <c r="BG885" s="1"/>
      <c r="BH885" s="1"/>
    </row>
    <row r="886" spans="2:60" ht="15.75" customHeight="1">
      <c r="B886" s="1"/>
      <c r="C886" s="1"/>
      <c r="D886" s="1"/>
      <c r="E886" s="1"/>
      <c r="F886" s="1"/>
      <c r="L886" s="1"/>
      <c r="M886" s="1"/>
      <c r="N886" s="1"/>
      <c r="O886" s="1"/>
      <c r="P886" s="1"/>
      <c r="X886" s="1"/>
      <c r="AB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B886" s="1"/>
      <c r="BC886" s="1"/>
      <c r="BD886" s="1"/>
      <c r="BE886" s="1"/>
      <c r="BF886" s="1"/>
      <c r="BG886" s="1"/>
      <c r="BH886" s="1"/>
    </row>
    <row r="887" spans="2:60" ht="15.75" customHeight="1">
      <c r="B887" s="1"/>
      <c r="C887" s="1"/>
      <c r="D887" s="1"/>
      <c r="E887" s="1"/>
      <c r="F887" s="1"/>
      <c r="L887" s="1"/>
      <c r="M887" s="1"/>
      <c r="N887" s="1"/>
      <c r="O887" s="1"/>
      <c r="P887" s="1"/>
      <c r="X887" s="1"/>
      <c r="AB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B887" s="1"/>
      <c r="BC887" s="1"/>
      <c r="BD887" s="1"/>
      <c r="BE887" s="1"/>
      <c r="BF887" s="1"/>
      <c r="BG887" s="1"/>
      <c r="BH887" s="1"/>
    </row>
    <row r="888" spans="2:60" ht="15.75" customHeight="1">
      <c r="B888" s="1"/>
      <c r="C888" s="1"/>
      <c r="D888" s="1"/>
      <c r="E888" s="1"/>
      <c r="F888" s="1"/>
      <c r="L888" s="1"/>
      <c r="M888" s="1"/>
      <c r="N888" s="1"/>
      <c r="O888" s="1"/>
      <c r="P888" s="1"/>
      <c r="X888" s="1"/>
      <c r="AB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B888" s="1"/>
      <c r="BC888" s="1"/>
      <c r="BD888" s="1"/>
      <c r="BE888" s="1"/>
      <c r="BF888" s="1"/>
      <c r="BG888" s="1"/>
      <c r="BH888" s="1"/>
    </row>
    <row r="889" spans="2:60" ht="15.75" customHeight="1">
      <c r="B889" s="1"/>
      <c r="C889" s="1"/>
      <c r="D889" s="1"/>
      <c r="E889" s="1"/>
      <c r="F889" s="1"/>
      <c r="L889" s="1"/>
      <c r="M889" s="1"/>
      <c r="N889" s="1"/>
      <c r="O889" s="1"/>
      <c r="P889" s="1"/>
      <c r="X889" s="1"/>
      <c r="AB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B889" s="1"/>
      <c r="BC889" s="1"/>
      <c r="BD889" s="1"/>
      <c r="BE889" s="1"/>
      <c r="BF889" s="1"/>
      <c r="BG889" s="1"/>
      <c r="BH889" s="1"/>
    </row>
    <row r="890" spans="2:60" ht="15.75" customHeight="1">
      <c r="B890" s="1"/>
      <c r="C890" s="1"/>
      <c r="D890" s="1"/>
      <c r="E890" s="1"/>
      <c r="F890" s="1"/>
      <c r="L890" s="1"/>
      <c r="M890" s="1"/>
      <c r="N890" s="1"/>
      <c r="O890" s="1"/>
      <c r="P890" s="1"/>
      <c r="X890" s="1"/>
      <c r="AB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B890" s="1"/>
      <c r="BC890" s="1"/>
      <c r="BD890" s="1"/>
      <c r="BE890" s="1"/>
      <c r="BF890" s="1"/>
      <c r="BG890" s="1"/>
      <c r="BH890" s="1"/>
    </row>
    <row r="891" spans="2:60" ht="15.75" customHeight="1">
      <c r="B891" s="1"/>
      <c r="C891" s="1"/>
      <c r="D891" s="1"/>
      <c r="E891" s="1"/>
      <c r="F891" s="1"/>
      <c r="L891" s="1"/>
      <c r="M891" s="1"/>
      <c r="N891" s="1"/>
      <c r="O891" s="1"/>
      <c r="P891" s="1"/>
      <c r="X891" s="1"/>
      <c r="AB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B891" s="1"/>
      <c r="BC891" s="1"/>
      <c r="BD891" s="1"/>
      <c r="BE891" s="1"/>
      <c r="BF891" s="1"/>
      <c r="BG891" s="1"/>
      <c r="BH891" s="1"/>
    </row>
    <row r="892" spans="2:60" ht="15.75" customHeight="1">
      <c r="B892" s="1"/>
      <c r="C892" s="1"/>
      <c r="D892" s="1"/>
      <c r="E892" s="1"/>
      <c r="F892" s="1"/>
      <c r="L892" s="1"/>
      <c r="M892" s="1"/>
      <c r="N892" s="1"/>
      <c r="O892" s="1"/>
      <c r="P892" s="1"/>
      <c r="X892" s="1"/>
      <c r="AB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B892" s="1"/>
      <c r="BC892" s="1"/>
      <c r="BD892" s="1"/>
      <c r="BE892" s="1"/>
      <c r="BF892" s="1"/>
      <c r="BG892" s="1"/>
      <c r="BH892" s="1"/>
    </row>
    <row r="893" spans="2:60" ht="15.75" customHeight="1">
      <c r="B893" s="1"/>
      <c r="C893" s="1"/>
      <c r="D893" s="1"/>
      <c r="E893" s="1"/>
      <c r="F893" s="1"/>
      <c r="L893" s="1"/>
      <c r="M893" s="1"/>
      <c r="N893" s="1"/>
      <c r="O893" s="1"/>
      <c r="P893" s="1"/>
      <c r="X893" s="1"/>
      <c r="AB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B893" s="1"/>
      <c r="BC893" s="1"/>
      <c r="BD893" s="1"/>
      <c r="BE893" s="1"/>
      <c r="BF893" s="1"/>
      <c r="BG893" s="1"/>
      <c r="BH893" s="1"/>
    </row>
    <row r="894" spans="2:60" ht="15.75" customHeight="1">
      <c r="B894" s="1"/>
      <c r="C894" s="1"/>
      <c r="D894" s="1"/>
      <c r="E894" s="1"/>
      <c r="F894" s="1"/>
      <c r="L894" s="1"/>
      <c r="M894" s="1"/>
      <c r="N894" s="1"/>
      <c r="O894" s="1"/>
      <c r="P894" s="1"/>
      <c r="X894" s="1"/>
      <c r="AB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B894" s="1"/>
      <c r="BC894" s="1"/>
      <c r="BD894" s="1"/>
      <c r="BE894" s="1"/>
      <c r="BF894" s="1"/>
      <c r="BG894" s="1"/>
      <c r="BH894" s="1"/>
    </row>
    <row r="895" spans="2:60" ht="15.75" customHeight="1">
      <c r="B895" s="1"/>
      <c r="C895" s="1"/>
      <c r="D895" s="1"/>
      <c r="E895" s="1"/>
      <c r="F895" s="1"/>
      <c r="L895" s="1"/>
      <c r="M895" s="1"/>
      <c r="N895" s="1"/>
      <c r="O895" s="1"/>
      <c r="P895" s="1"/>
      <c r="X895" s="1"/>
      <c r="AB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B895" s="1"/>
      <c r="BC895" s="1"/>
      <c r="BD895" s="1"/>
      <c r="BE895" s="1"/>
      <c r="BF895" s="1"/>
      <c r="BG895" s="1"/>
      <c r="BH895" s="1"/>
    </row>
    <row r="896" spans="2:60" ht="15.75" customHeight="1">
      <c r="B896" s="1"/>
      <c r="C896" s="1"/>
      <c r="D896" s="1"/>
      <c r="E896" s="1"/>
      <c r="F896" s="1"/>
      <c r="L896" s="1"/>
      <c r="M896" s="1"/>
      <c r="N896" s="1"/>
      <c r="O896" s="1"/>
      <c r="P896" s="1"/>
      <c r="X896" s="1"/>
      <c r="AB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B896" s="1"/>
      <c r="BC896" s="1"/>
      <c r="BD896" s="1"/>
      <c r="BE896" s="1"/>
      <c r="BF896" s="1"/>
      <c r="BG896" s="1"/>
      <c r="BH896" s="1"/>
    </row>
    <row r="897" spans="2:60" ht="15.75" customHeight="1">
      <c r="B897" s="1"/>
      <c r="C897" s="1"/>
      <c r="D897" s="1"/>
      <c r="E897" s="1"/>
      <c r="F897" s="1"/>
      <c r="L897" s="1"/>
      <c r="M897" s="1"/>
      <c r="N897" s="1"/>
      <c r="O897" s="1"/>
      <c r="P897" s="1"/>
      <c r="X897" s="1"/>
      <c r="AB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B897" s="1"/>
      <c r="BC897" s="1"/>
      <c r="BD897" s="1"/>
      <c r="BE897" s="1"/>
      <c r="BF897" s="1"/>
      <c r="BG897" s="1"/>
      <c r="BH897" s="1"/>
    </row>
    <row r="898" spans="2:60" ht="15.75" customHeight="1">
      <c r="B898" s="1"/>
      <c r="C898" s="1"/>
      <c r="D898" s="1"/>
      <c r="E898" s="1"/>
      <c r="F898" s="1"/>
      <c r="L898" s="1"/>
      <c r="M898" s="1"/>
      <c r="N898" s="1"/>
      <c r="O898" s="1"/>
      <c r="P898" s="1"/>
      <c r="X898" s="1"/>
      <c r="AB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B898" s="1"/>
      <c r="BC898" s="1"/>
      <c r="BD898" s="1"/>
      <c r="BE898" s="1"/>
      <c r="BF898" s="1"/>
      <c r="BG898" s="1"/>
      <c r="BH898" s="1"/>
    </row>
    <row r="899" spans="2:60" ht="15.75" customHeight="1">
      <c r="B899" s="1"/>
      <c r="C899" s="1"/>
      <c r="D899" s="1"/>
      <c r="E899" s="1"/>
      <c r="F899" s="1"/>
      <c r="L899" s="1"/>
      <c r="M899" s="1"/>
      <c r="N899" s="1"/>
      <c r="O899" s="1"/>
      <c r="P899" s="1"/>
      <c r="X899" s="1"/>
      <c r="AB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B899" s="1"/>
      <c r="BC899" s="1"/>
      <c r="BD899" s="1"/>
      <c r="BE899" s="1"/>
      <c r="BF899" s="1"/>
      <c r="BG899" s="1"/>
      <c r="BH899" s="1"/>
    </row>
    <row r="900" spans="2:60" ht="15.75" customHeight="1">
      <c r="B900" s="1"/>
      <c r="C900" s="1"/>
      <c r="D900" s="1"/>
      <c r="E900" s="1"/>
      <c r="F900" s="1"/>
      <c r="L900" s="1"/>
      <c r="M900" s="1"/>
      <c r="N900" s="1"/>
      <c r="O900" s="1"/>
      <c r="P900" s="1"/>
      <c r="X900" s="1"/>
      <c r="AB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B900" s="1"/>
      <c r="BC900" s="1"/>
      <c r="BD900" s="1"/>
      <c r="BE900" s="1"/>
      <c r="BF900" s="1"/>
      <c r="BG900" s="1"/>
      <c r="BH900" s="1"/>
    </row>
    <row r="901" spans="2:60" ht="15.75" customHeight="1">
      <c r="B901" s="1"/>
      <c r="C901" s="1"/>
      <c r="D901" s="1"/>
      <c r="E901" s="1"/>
      <c r="F901" s="1"/>
      <c r="L901" s="1"/>
      <c r="M901" s="1"/>
      <c r="N901" s="1"/>
      <c r="O901" s="1"/>
      <c r="P901" s="1"/>
      <c r="X901" s="1"/>
      <c r="AB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B901" s="1"/>
      <c r="BC901" s="1"/>
      <c r="BD901" s="1"/>
      <c r="BE901" s="1"/>
      <c r="BF901" s="1"/>
      <c r="BG901" s="1"/>
      <c r="BH901" s="1"/>
    </row>
    <row r="902" spans="2:60" ht="15.75" customHeight="1">
      <c r="B902" s="1"/>
      <c r="C902" s="1"/>
      <c r="D902" s="1"/>
      <c r="E902" s="1"/>
      <c r="F902" s="1"/>
      <c r="L902" s="1"/>
      <c r="M902" s="1"/>
      <c r="N902" s="1"/>
      <c r="O902" s="1"/>
      <c r="P902" s="1"/>
      <c r="X902" s="1"/>
      <c r="AB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B902" s="1"/>
      <c r="BC902" s="1"/>
      <c r="BD902" s="1"/>
      <c r="BE902" s="1"/>
      <c r="BF902" s="1"/>
      <c r="BG902" s="1"/>
      <c r="BH902" s="1"/>
    </row>
    <row r="903" spans="2:60" ht="15.75" customHeight="1">
      <c r="B903" s="1"/>
      <c r="C903" s="1"/>
      <c r="D903" s="1"/>
      <c r="E903" s="1"/>
      <c r="F903" s="1"/>
      <c r="L903" s="1"/>
      <c r="M903" s="1"/>
      <c r="N903" s="1"/>
      <c r="O903" s="1"/>
      <c r="P903" s="1"/>
      <c r="X903" s="1"/>
      <c r="AB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B903" s="1"/>
      <c r="BC903" s="1"/>
      <c r="BD903" s="1"/>
      <c r="BE903" s="1"/>
      <c r="BF903" s="1"/>
      <c r="BG903" s="1"/>
      <c r="BH903" s="1"/>
    </row>
    <row r="904" spans="2:60" ht="15.75" customHeight="1">
      <c r="B904" s="1"/>
      <c r="C904" s="1"/>
      <c r="D904" s="1"/>
      <c r="E904" s="1"/>
      <c r="F904" s="1"/>
      <c r="L904" s="1"/>
      <c r="M904" s="1"/>
      <c r="N904" s="1"/>
      <c r="O904" s="1"/>
      <c r="P904" s="1"/>
      <c r="X904" s="1"/>
      <c r="AB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B904" s="1"/>
      <c r="BC904" s="1"/>
      <c r="BD904" s="1"/>
      <c r="BE904" s="1"/>
      <c r="BF904" s="1"/>
      <c r="BG904" s="1"/>
      <c r="BH904" s="1"/>
    </row>
    <row r="905" spans="2:60" ht="15.75" customHeight="1">
      <c r="B905" s="1"/>
      <c r="C905" s="1"/>
      <c r="D905" s="1"/>
      <c r="E905" s="1"/>
      <c r="F905" s="1"/>
      <c r="L905" s="1"/>
      <c r="M905" s="1"/>
      <c r="N905" s="1"/>
      <c r="O905" s="1"/>
      <c r="P905" s="1"/>
      <c r="X905" s="1"/>
      <c r="AB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B905" s="1"/>
      <c r="BC905" s="1"/>
      <c r="BD905" s="1"/>
      <c r="BE905" s="1"/>
      <c r="BF905" s="1"/>
      <c r="BG905" s="1"/>
      <c r="BH905" s="1"/>
    </row>
    <row r="906" spans="2:60" ht="15.75" customHeight="1">
      <c r="B906" s="1"/>
      <c r="C906" s="1"/>
      <c r="D906" s="1"/>
      <c r="E906" s="1"/>
      <c r="F906" s="1"/>
      <c r="L906" s="1"/>
      <c r="M906" s="1"/>
      <c r="N906" s="1"/>
      <c r="O906" s="1"/>
      <c r="P906" s="1"/>
      <c r="X906" s="1"/>
      <c r="AB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B906" s="1"/>
      <c r="BC906" s="1"/>
      <c r="BD906" s="1"/>
      <c r="BE906" s="1"/>
      <c r="BF906" s="1"/>
      <c r="BG906" s="1"/>
      <c r="BH906" s="1"/>
    </row>
    <row r="907" spans="2:60" ht="15.75" customHeight="1">
      <c r="B907" s="1"/>
      <c r="C907" s="1"/>
      <c r="D907" s="1"/>
      <c r="E907" s="1"/>
      <c r="F907" s="1"/>
      <c r="L907" s="1"/>
      <c r="M907" s="1"/>
      <c r="N907" s="1"/>
      <c r="O907" s="1"/>
      <c r="P907" s="1"/>
      <c r="X907" s="1"/>
      <c r="AB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B907" s="1"/>
      <c r="BC907" s="1"/>
      <c r="BD907" s="1"/>
      <c r="BE907" s="1"/>
      <c r="BF907" s="1"/>
      <c r="BG907" s="1"/>
      <c r="BH907" s="1"/>
    </row>
    <row r="908" spans="2:60" ht="15.75" customHeight="1">
      <c r="B908" s="1"/>
      <c r="C908" s="1"/>
      <c r="D908" s="1"/>
      <c r="E908" s="1"/>
      <c r="F908" s="1"/>
      <c r="L908" s="1"/>
      <c r="M908" s="1"/>
      <c r="N908" s="1"/>
      <c r="O908" s="1"/>
      <c r="P908" s="1"/>
      <c r="X908" s="1"/>
      <c r="AB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B908" s="1"/>
      <c r="BC908" s="1"/>
      <c r="BD908" s="1"/>
      <c r="BE908" s="1"/>
      <c r="BF908" s="1"/>
      <c r="BG908" s="1"/>
      <c r="BH908" s="1"/>
    </row>
    <row r="909" spans="2:60" ht="15.75" customHeight="1">
      <c r="B909" s="1"/>
      <c r="C909" s="1"/>
      <c r="D909" s="1"/>
      <c r="E909" s="1"/>
      <c r="F909" s="1"/>
      <c r="L909" s="1"/>
      <c r="M909" s="1"/>
      <c r="N909" s="1"/>
      <c r="O909" s="1"/>
      <c r="P909" s="1"/>
      <c r="X909" s="1"/>
      <c r="AB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B909" s="1"/>
      <c r="BC909" s="1"/>
      <c r="BD909" s="1"/>
      <c r="BE909" s="1"/>
      <c r="BF909" s="1"/>
      <c r="BG909" s="1"/>
      <c r="BH909" s="1"/>
    </row>
    <row r="910" spans="2:60" ht="15.75" customHeight="1">
      <c r="B910" s="1"/>
      <c r="C910" s="1"/>
      <c r="D910" s="1"/>
      <c r="E910" s="1"/>
      <c r="F910" s="1"/>
      <c r="L910" s="1"/>
      <c r="M910" s="1"/>
      <c r="N910" s="1"/>
      <c r="O910" s="1"/>
      <c r="P910" s="1"/>
      <c r="X910" s="1"/>
      <c r="AB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B910" s="1"/>
      <c r="BC910" s="1"/>
      <c r="BD910" s="1"/>
      <c r="BE910" s="1"/>
      <c r="BF910" s="1"/>
      <c r="BG910" s="1"/>
      <c r="BH910" s="1"/>
    </row>
    <row r="911" spans="2:60" ht="15.75" customHeight="1">
      <c r="B911" s="1"/>
      <c r="C911" s="1"/>
      <c r="D911" s="1"/>
      <c r="E911" s="1"/>
      <c r="F911" s="1"/>
      <c r="L911" s="1"/>
      <c r="M911" s="1"/>
      <c r="N911" s="1"/>
      <c r="O911" s="1"/>
      <c r="P911" s="1"/>
      <c r="X911" s="1"/>
      <c r="AB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B911" s="1"/>
      <c r="BC911" s="1"/>
      <c r="BD911" s="1"/>
      <c r="BE911" s="1"/>
      <c r="BF911" s="1"/>
      <c r="BG911" s="1"/>
      <c r="BH911" s="1"/>
    </row>
    <row r="912" spans="2:60" ht="15.75" customHeight="1">
      <c r="B912" s="1"/>
      <c r="C912" s="1"/>
      <c r="D912" s="1"/>
      <c r="E912" s="1"/>
      <c r="F912" s="1"/>
      <c r="L912" s="1"/>
      <c r="M912" s="1"/>
      <c r="N912" s="1"/>
      <c r="O912" s="1"/>
      <c r="P912" s="1"/>
      <c r="X912" s="1"/>
      <c r="AB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B912" s="1"/>
      <c r="BC912" s="1"/>
      <c r="BD912" s="1"/>
      <c r="BE912" s="1"/>
      <c r="BF912" s="1"/>
      <c r="BG912" s="1"/>
      <c r="BH912" s="1"/>
    </row>
    <row r="913" spans="2:60" ht="15.75" customHeight="1">
      <c r="B913" s="1"/>
      <c r="C913" s="1"/>
      <c r="D913" s="1"/>
      <c r="E913" s="1"/>
      <c r="F913" s="1"/>
      <c r="L913" s="1"/>
      <c r="M913" s="1"/>
      <c r="N913" s="1"/>
      <c r="O913" s="1"/>
      <c r="P913" s="1"/>
      <c r="X913" s="1"/>
      <c r="AB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B913" s="1"/>
      <c r="BC913" s="1"/>
      <c r="BD913" s="1"/>
      <c r="BE913" s="1"/>
      <c r="BF913" s="1"/>
      <c r="BG913" s="1"/>
      <c r="BH913" s="1"/>
    </row>
    <row r="914" spans="2:60" ht="15.75" customHeight="1">
      <c r="B914" s="1"/>
      <c r="C914" s="1"/>
      <c r="D914" s="1"/>
      <c r="E914" s="1"/>
      <c r="F914" s="1"/>
      <c r="L914" s="1"/>
      <c r="M914" s="1"/>
      <c r="N914" s="1"/>
      <c r="O914" s="1"/>
      <c r="P914" s="1"/>
      <c r="X914" s="1"/>
      <c r="AB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B914" s="1"/>
      <c r="BC914" s="1"/>
      <c r="BD914" s="1"/>
      <c r="BE914" s="1"/>
      <c r="BF914" s="1"/>
      <c r="BG914" s="1"/>
      <c r="BH914" s="1"/>
    </row>
    <row r="915" spans="2:60" ht="15.75" customHeight="1">
      <c r="B915" s="1"/>
      <c r="C915" s="1"/>
      <c r="D915" s="1"/>
      <c r="E915" s="1"/>
      <c r="F915" s="1"/>
      <c r="L915" s="1"/>
      <c r="M915" s="1"/>
      <c r="N915" s="1"/>
      <c r="O915" s="1"/>
      <c r="P915" s="1"/>
      <c r="X915" s="1"/>
      <c r="AB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B915" s="1"/>
      <c r="BC915" s="1"/>
      <c r="BD915" s="1"/>
      <c r="BE915" s="1"/>
      <c r="BF915" s="1"/>
      <c r="BG915" s="1"/>
      <c r="BH915" s="1"/>
    </row>
    <row r="916" spans="2:60" ht="15.75" customHeight="1">
      <c r="B916" s="1"/>
      <c r="C916" s="1"/>
      <c r="D916" s="1"/>
      <c r="E916" s="1"/>
      <c r="F916" s="1"/>
      <c r="L916" s="1"/>
      <c r="M916" s="1"/>
      <c r="N916" s="1"/>
      <c r="O916" s="1"/>
      <c r="P916" s="1"/>
      <c r="X916" s="1"/>
      <c r="AB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B916" s="1"/>
      <c r="BC916" s="1"/>
      <c r="BD916" s="1"/>
      <c r="BE916" s="1"/>
      <c r="BF916" s="1"/>
      <c r="BG916" s="1"/>
      <c r="BH916" s="1"/>
    </row>
    <row r="917" spans="2:60" ht="15.75" customHeight="1">
      <c r="B917" s="1"/>
      <c r="C917" s="1"/>
      <c r="D917" s="1"/>
      <c r="E917" s="1"/>
      <c r="F917" s="1"/>
      <c r="L917" s="1"/>
      <c r="M917" s="1"/>
      <c r="N917" s="1"/>
      <c r="O917" s="1"/>
      <c r="P917" s="1"/>
      <c r="X917" s="1"/>
      <c r="AB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B917" s="1"/>
      <c r="BC917" s="1"/>
      <c r="BD917" s="1"/>
      <c r="BE917" s="1"/>
      <c r="BF917" s="1"/>
      <c r="BG917" s="1"/>
      <c r="BH917" s="1"/>
    </row>
    <row r="918" spans="2:60" ht="15.75" customHeight="1">
      <c r="B918" s="1"/>
      <c r="C918" s="1"/>
      <c r="D918" s="1"/>
      <c r="E918" s="1"/>
      <c r="F918" s="1"/>
      <c r="L918" s="1"/>
      <c r="M918" s="1"/>
      <c r="N918" s="1"/>
      <c r="O918" s="1"/>
      <c r="P918" s="1"/>
      <c r="X918" s="1"/>
      <c r="AB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B918" s="1"/>
      <c r="BC918" s="1"/>
      <c r="BD918" s="1"/>
      <c r="BE918" s="1"/>
      <c r="BF918" s="1"/>
      <c r="BG918" s="1"/>
      <c r="BH918" s="1"/>
    </row>
    <row r="919" spans="2:60" ht="15.75" customHeight="1">
      <c r="B919" s="1"/>
      <c r="C919" s="1"/>
      <c r="D919" s="1"/>
      <c r="E919" s="1"/>
      <c r="F919" s="1"/>
      <c r="L919" s="1"/>
      <c r="M919" s="1"/>
      <c r="N919" s="1"/>
      <c r="O919" s="1"/>
      <c r="P919" s="1"/>
      <c r="X919" s="1"/>
      <c r="AB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B919" s="1"/>
      <c r="BC919" s="1"/>
      <c r="BD919" s="1"/>
      <c r="BE919" s="1"/>
      <c r="BF919" s="1"/>
      <c r="BG919" s="1"/>
      <c r="BH919" s="1"/>
    </row>
    <row r="920" spans="2:60" ht="15.75" customHeight="1">
      <c r="B920" s="1"/>
      <c r="C920" s="1"/>
      <c r="D920" s="1"/>
      <c r="E920" s="1"/>
      <c r="F920" s="1"/>
      <c r="L920" s="1"/>
      <c r="M920" s="1"/>
      <c r="N920" s="1"/>
      <c r="O920" s="1"/>
      <c r="P920" s="1"/>
      <c r="X920" s="1"/>
      <c r="AB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B920" s="1"/>
      <c r="BC920" s="1"/>
      <c r="BD920" s="1"/>
      <c r="BE920" s="1"/>
      <c r="BF920" s="1"/>
      <c r="BG920" s="1"/>
      <c r="BH920" s="1"/>
    </row>
    <row r="921" spans="2:60" ht="15.75" customHeight="1">
      <c r="B921" s="1"/>
      <c r="C921" s="1"/>
      <c r="D921" s="1"/>
      <c r="E921" s="1"/>
      <c r="F921" s="1"/>
      <c r="L921" s="1"/>
      <c r="M921" s="1"/>
      <c r="N921" s="1"/>
      <c r="O921" s="1"/>
      <c r="P921" s="1"/>
      <c r="X921" s="1"/>
      <c r="AB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B921" s="1"/>
      <c r="BC921" s="1"/>
      <c r="BD921" s="1"/>
      <c r="BE921" s="1"/>
      <c r="BF921" s="1"/>
      <c r="BG921" s="1"/>
      <c r="BH921" s="1"/>
    </row>
    <row r="922" spans="2:60" ht="15.75" customHeight="1">
      <c r="B922" s="1"/>
      <c r="C922" s="1"/>
      <c r="D922" s="1"/>
      <c r="E922" s="1"/>
      <c r="F922" s="1"/>
      <c r="L922" s="1"/>
      <c r="M922" s="1"/>
      <c r="N922" s="1"/>
      <c r="O922" s="1"/>
      <c r="P922" s="1"/>
      <c r="X922" s="1"/>
      <c r="AB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B922" s="1"/>
      <c r="BC922" s="1"/>
      <c r="BD922" s="1"/>
      <c r="BE922" s="1"/>
      <c r="BF922" s="1"/>
      <c r="BG922" s="1"/>
      <c r="BH922" s="1"/>
    </row>
    <row r="923" spans="2:60" ht="15.75" customHeight="1">
      <c r="B923" s="1"/>
      <c r="C923" s="1"/>
      <c r="D923" s="1"/>
      <c r="E923" s="1"/>
      <c r="F923" s="1"/>
      <c r="L923" s="1"/>
      <c r="M923" s="1"/>
      <c r="N923" s="1"/>
      <c r="O923" s="1"/>
      <c r="P923" s="1"/>
      <c r="X923" s="1"/>
      <c r="AB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B923" s="1"/>
      <c r="BC923" s="1"/>
      <c r="BD923" s="1"/>
      <c r="BE923" s="1"/>
      <c r="BF923" s="1"/>
      <c r="BG923" s="1"/>
      <c r="BH923" s="1"/>
    </row>
    <row r="924" spans="2:60" ht="15.75" customHeight="1">
      <c r="B924" s="1"/>
      <c r="C924" s="1"/>
      <c r="D924" s="1"/>
      <c r="E924" s="1"/>
      <c r="F924" s="1"/>
      <c r="L924" s="1"/>
      <c r="M924" s="1"/>
      <c r="N924" s="1"/>
      <c r="O924" s="1"/>
      <c r="P924" s="1"/>
      <c r="X924" s="1"/>
      <c r="AB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B924" s="1"/>
      <c r="BC924" s="1"/>
      <c r="BD924" s="1"/>
      <c r="BE924" s="1"/>
      <c r="BF924" s="1"/>
      <c r="BG924" s="1"/>
      <c r="BH924" s="1"/>
    </row>
    <row r="925" spans="2:60" ht="15.75" customHeight="1">
      <c r="B925" s="1"/>
      <c r="C925" s="1"/>
      <c r="D925" s="1"/>
      <c r="E925" s="1"/>
      <c r="F925" s="1"/>
      <c r="L925" s="1"/>
      <c r="M925" s="1"/>
      <c r="N925" s="1"/>
      <c r="O925" s="1"/>
      <c r="P925" s="1"/>
      <c r="X925" s="1"/>
      <c r="AB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B925" s="1"/>
      <c r="BC925" s="1"/>
      <c r="BD925" s="1"/>
      <c r="BE925" s="1"/>
      <c r="BF925" s="1"/>
      <c r="BG925" s="1"/>
      <c r="BH925" s="1"/>
    </row>
    <row r="926" spans="2:60" ht="15.75" customHeight="1">
      <c r="B926" s="1"/>
      <c r="C926" s="1"/>
      <c r="D926" s="1"/>
      <c r="E926" s="1"/>
      <c r="F926" s="1"/>
      <c r="L926" s="1"/>
      <c r="M926" s="1"/>
      <c r="N926" s="1"/>
      <c r="O926" s="1"/>
      <c r="P926" s="1"/>
      <c r="X926" s="1"/>
      <c r="AB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B926" s="1"/>
      <c r="BC926" s="1"/>
      <c r="BD926" s="1"/>
      <c r="BE926" s="1"/>
      <c r="BF926" s="1"/>
      <c r="BG926" s="1"/>
      <c r="BH926" s="1"/>
    </row>
    <row r="927" spans="2:60" ht="15.75" customHeight="1">
      <c r="B927" s="1"/>
      <c r="C927" s="1"/>
      <c r="D927" s="1"/>
      <c r="E927" s="1"/>
      <c r="F927" s="1"/>
      <c r="L927" s="1"/>
      <c r="M927" s="1"/>
      <c r="N927" s="1"/>
      <c r="O927" s="1"/>
      <c r="P927" s="1"/>
      <c r="X927" s="1"/>
      <c r="AB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B927" s="1"/>
      <c r="BC927" s="1"/>
      <c r="BD927" s="1"/>
      <c r="BE927" s="1"/>
      <c r="BF927" s="1"/>
      <c r="BG927" s="1"/>
      <c r="BH927" s="1"/>
    </row>
    <row r="928" spans="2:60" ht="15.75" customHeight="1">
      <c r="B928" s="1"/>
      <c r="C928" s="1"/>
      <c r="D928" s="1"/>
      <c r="E928" s="1"/>
      <c r="F928" s="1"/>
      <c r="L928" s="1"/>
      <c r="M928" s="1"/>
      <c r="N928" s="1"/>
      <c r="O928" s="1"/>
      <c r="P928" s="1"/>
      <c r="X928" s="1"/>
      <c r="AB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B928" s="1"/>
      <c r="BC928" s="1"/>
      <c r="BD928" s="1"/>
      <c r="BE928" s="1"/>
      <c r="BF928" s="1"/>
      <c r="BG928" s="1"/>
      <c r="BH928" s="1"/>
    </row>
    <row r="929" spans="2:60" ht="15.75" customHeight="1">
      <c r="B929" s="1"/>
      <c r="C929" s="1"/>
      <c r="D929" s="1"/>
      <c r="E929" s="1"/>
      <c r="F929" s="1"/>
      <c r="L929" s="1"/>
      <c r="M929" s="1"/>
      <c r="N929" s="1"/>
      <c r="O929" s="1"/>
      <c r="P929" s="1"/>
      <c r="X929" s="1"/>
      <c r="AB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B929" s="1"/>
      <c r="BC929" s="1"/>
      <c r="BD929" s="1"/>
      <c r="BE929" s="1"/>
      <c r="BF929" s="1"/>
      <c r="BG929" s="1"/>
      <c r="BH929" s="1"/>
    </row>
    <row r="930" spans="2:60" ht="15.75" customHeight="1">
      <c r="B930" s="1"/>
      <c r="C930" s="1"/>
      <c r="D930" s="1"/>
      <c r="E930" s="1"/>
      <c r="F930" s="1"/>
      <c r="L930" s="1"/>
      <c r="M930" s="1"/>
      <c r="N930" s="1"/>
      <c r="O930" s="1"/>
      <c r="P930" s="1"/>
      <c r="X930" s="1"/>
      <c r="AB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B930" s="1"/>
      <c r="BC930" s="1"/>
      <c r="BD930" s="1"/>
      <c r="BE930" s="1"/>
      <c r="BF930" s="1"/>
      <c r="BG930" s="1"/>
      <c r="BH930" s="1"/>
    </row>
    <row r="931" spans="2:60" ht="15.75" customHeight="1">
      <c r="B931" s="1"/>
      <c r="C931" s="1"/>
      <c r="D931" s="1"/>
      <c r="E931" s="1"/>
      <c r="F931" s="1"/>
      <c r="L931" s="1"/>
      <c r="M931" s="1"/>
      <c r="N931" s="1"/>
      <c r="O931" s="1"/>
      <c r="P931" s="1"/>
      <c r="X931" s="1"/>
      <c r="AB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B931" s="1"/>
      <c r="BC931" s="1"/>
      <c r="BD931" s="1"/>
      <c r="BE931" s="1"/>
      <c r="BF931" s="1"/>
      <c r="BG931" s="1"/>
      <c r="BH931" s="1"/>
    </row>
    <row r="932" spans="2:60" ht="15.75" customHeight="1">
      <c r="B932" s="1"/>
      <c r="C932" s="1"/>
      <c r="D932" s="1"/>
      <c r="E932" s="1"/>
      <c r="F932" s="1"/>
      <c r="L932" s="1"/>
      <c r="M932" s="1"/>
      <c r="N932" s="1"/>
      <c r="O932" s="1"/>
      <c r="P932" s="1"/>
      <c r="X932" s="1"/>
      <c r="AB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B932" s="1"/>
      <c r="BC932" s="1"/>
      <c r="BD932" s="1"/>
      <c r="BE932" s="1"/>
      <c r="BF932" s="1"/>
      <c r="BG932" s="1"/>
      <c r="BH932" s="1"/>
    </row>
    <row r="933" spans="2:60" ht="15.75" customHeight="1">
      <c r="B933" s="1"/>
      <c r="C933" s="1"/>
      <c r="D933" s="1"/>
      <c r="E933" s="1"/>
      <c r="F933" s="1"/>
      <c r="L933" s="1"/>
      <c r="M933" s="1"/>
      <c r="N933" s="1"/>
      <c r="O933" s="1"/>
      <c r="P933" s="1"/>
      <c r="X933" s="1"/>
      <c r="AB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B933" s="1"/>
      <c r="BC933" s="1"/>
      <c r="BD933" s="1"/>
      <c r="BE933" s="1"/>
      <c r="BF933" s="1"/>
      <c r="BG933" s="1"/>
      <c r="BH933" s="1"/>
    </row>
    <row r="934" spans="2:60" ht="15.75" customHeight="1">
      <c r="B934" s="1"/>
      <c r="C934" s="1"/>
      <c r="D934" s="1"/>
      <c r="E934" s="1"/>
      <c r="F934" s="1"/>
      <c r="L934" s="1"/>
      <c r="M934" s="1"/>
      <c r="N934" s="1"/>
      <c r="O934" s="1"/>
      <c r="P934" s="1"/>
      <c r="X934" s="1"/>
      <c r="AB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B934" s="1"/>
      <c r="BC934" s="1"/>
      <c r="BD934" s="1"/>
      <c r="BE934" s="1"/>
      <c r="BF934" s="1"/>
      <c r="BG934" s="1"/>
      <c r="BH934" s="1"/>
    </row>
    <row r="935" spans="2:60" ht="15.75" customHeight="1">
      <c r="B935" s="1"/>
      <c r="C935" s="1"/>
      <c r="D935" s="1"/>
      <c r="E935" s="1"/>
      <c r="F935" s="1"/>
      <c r="L935" s="1"/>
      <c r="M935" s="1"/>
      <c r="N935" s="1"/>
      <c r="O935" s="1"/>
      <c r="P935" s="1"/>
      <c r="X935" s="1"/>
      <c r="AB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B935" s="1"/>
      <c r="BC935" s="1"/>
      <c r="BD935" s="1"/>
      <c r="BE935" s="1"/>
      <c r="BF935" s="1"/>
      <c r="BG935" s="1"/>
      <c r="BH935" s="1"/>
    </row>
    <row r="936" spans="2:60" ht="15.75" customHeight="1">
      <c r="B936" s="1"/>
      <c r="C936" s="1"/>
      <c r="D936" s="1"/>
      <c r="E936" s="1"/>
      <c r="F936" s="1"/>
      <c r="L936" s="1"/>
      <c r="M936" s="1"/>
      <c r="N936" s="1"/>
      <c r="O936" s="1"/>
      <c r="P936" s="1"/>
      <c r="X936" s="1"/>
      <c r="AB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B936" s="1"/>
      <c r="BC936" s="1"/>
      <c r="BD936" s="1"/>
      <c r="BE936" s="1"/>
      <c r="BF936" s="1"/>
      <c r="BG936" s="1"/>
      <c r="BH936" s="1"/>
    </row>
    <row r="937" spans="2:60" ht="15.75" customHeight="1">
      <c r="B937" s="1"/>
      <c r="C937" s="1"/>
      <c r="D937" s="1"/>
      <c r="E937" s="1"/>
      <c r="F937" s="1"/>
      <c r="L937" s="1"/>
      <c r="M937" s="1"/>
      <c r="N937" s="1"/>
      <c r="O937" s="1"/>
      <c r="P937" s="1"/>
      <c r="X937" s="1"/>
      <c r="AB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B937" s="1"/>
      <c r="BC937" s="1"/>
      <c r="BD937" s="1"/>
      <c r="BE937" s="1"/>
      <c r="BF937" s="1"/>
      <c r="BG937" s="1"/>
      <c r="BH937" s="1"/>
    </row>
    <row r="938" spans="2:60" ht="15.75" customHeight="1">
      <c r="B938" s="1"/>
      <c r="C938" s="1"/>
      <c r="D938" s="1"/>
      <c r="E938" s="1"/>
      <c r="F938" s="1"/>
      <c r="L938" s="1"/>
      <c r="M938" s="1"/>
      <c r="N938" s="1"/>
      <c r="O938" s="1"/>
      <c r="P938" s="1"/>
      <c r="X938" s="1"/>
      <c r="AB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B938" s="1"/>
      <c r="BC938" s="1"/>
      <c r="BD938" s="1"/>
      <c r="BE938" s="1"/>
      <c r="BF938" s="1"/>
      <c r="BG938" s="1"/>
      <c r="BH938" s="1"/>
    </row>
    <row r="939" spans="2:60" ht="15.75" customHeight="1">
      <c r="B939" s="1"/>
      <c r="C939" s="1"/>
      <c r="D939" s="1"/>
      <c r="E939" s="1"/>
      <c r="F939" s="1"/>
      <c r="L939" s="1"/>
      <c r="M939" s="1"/>
      <c r="N939" s="1"/>
      <c r="O939" s="1"/>
      <c r="P939" s="1"/>
      <c r="X939" s="1"/>
      <c r="AB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B939" s="1"/>
      <c r="BC939" s="1"/>
      <c r="BD939" s="1"/>
      <c r="BE939" s="1"/>
      <c r="BF939" s="1"/>
      <c r="BG939" s="1"/>
      <c r="BH939" s="1"/>
    </row>
    <row r="940" spans="2:60" ht="15.75" customHeight="1">
      <c r="B940" s="1"/>
      <c r="C940" s="1"/>
      <c r="D940" s="1"/>
      <c r="E940" s="1"/>
      <c r="F940" s="1"/>
      <c r="L940" s="1"/>
      <c r="M940" s="1"/>
      <c r="N940" s="1"/>
      <c r="O940" s="1"/>
      <c r="P940" s="1"/>
      <c r="X940" s="1"/>
      <c r="AB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B940" s="1"/>
      <c r="BC940" s="1"/>
      <c r="BD940" s="1"/>
      <c r="BE940" s="1"/>
      <c r="BF940" s="1"/>
      <c r="BG940" s="1"/>
      <c r="BH940" s="1"/>
    </row>
    <row r="941" spans="2:60" ht="15.75" customHeight="1">
      <c r="B941" s="1"/>
      <c r="C941" s="1"/>
      <c r="D941" s="1"/>
      <c r="E941" s="1"/>
      <c r="F941" s="1"/>
      <c r="L941" s="1"/>
      <c r="M941" s="1"/>
      <c r="N941" s="1"/>
      <c r="O941" s="1"/>
      <c r="P941" s="1"/>
      <c r="X941" s="1"/>
      <c r="AB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B941" s="1"/>
      <c r="BC941" s="1"/>
      <c r="BD941" s="1"/>
      <c r="BE941" s="1"/>
      <c r="BF941" s="1"/>
      <c r="BG941" s="1"/>
      <c r="BH941" s="1"/>
    </row>
    <row r="942" spans="2:60" ht="15.75" customHeight="1">
      <c r="B942" s="1"/>
      <c r="C942" s="1"/>
      <c r="D942" s="1"/>
      <c r="E942" s="1"/>
      <c r="F942" s="1"/>
      <c r="L942" s="1"/>
      <c r="M942" s="1"/>
      <c r="N942" s="1"/>
      <c r="O942" s="1"/>
      <c r="P942" s="1"/>
      <c r="X942" s="1"/>
      <c r="AB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B942" s="1"/>
      <c r="BC942" s="1"/>
      <c r="BD942" s="1"/>
      <c r="BE942" s="1"/>
      <c r="BF942" s="1"/>
      <c r="BG942" s="1"/>
      <c r="BH942" s="1"/>
    </row>
    <row r="943" spans="2:60" ht="15.75" customHeight="1">
      <c r="B943" s="1"/>
      <c r="C943" s="1"/>
      <c r="D943" s="1"/>
      <c r="E943" s="1"/>
      <c r="F943" s="1"/>
      <c r="L943" s="1"/>
      <c r="M943" s="1"/>
      <c r="N943" s="1"/>
      <c r="O943" s="1"/>
      <c r="P943" s="1"/>
      <c r="X943" s="1"/>
      <c r="AB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B943" s="1"/>
      <c r="BC943" s="1"/>
      <c r="BD943" s="1"/>
      <c r="BE943" s="1"/>
      <c r="BF943" s="1"/>
      <c r="BG943" s="1"/>
      <c r="BH943" s="1"/>
    </row>
    <row r="944" spans="2:60" ht="15.75" customHeight="1">
      <c r="B944" s="1"/>
      <c r="C944" s="1"/>
      <c r="D944" s="1"/>
      <c r="E944" s="1"/>
      <c r="F944" s="1"/>
      <c r="L944" s="1"/>
      <c r="M944" s="1"/>
      <c r="N944" s="1"/>
      <c r="O944" s="1"/>
      <c r="P944" s="1"/>
      <c r="X944" s="1"/>
      <c r="AB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B944" s="1"/>
      <c r="BC944" s="1"/>
      <c r="BD944" s="1"/>
      <c r="BE944" s="1"/>
      <c r="BF944" s="1"/>
      <c r="BG944" s="1"/>
      <c r="BH944" s="1"/>
    </row>
    <row r="945" spans="2:60" ht="15.75" customHeight="1">
      <c r="B945" s="1"/>
      <c r="C945" s="1"/>
      <c r="D945" s="1"/>
      <c r="E945" s="1"/>
      <c r="F945" s="1"/>
      <c r="L945" s="1"/>
      <c r="M945" s="1"/>
      <c r="N945" s="1"/>
      <c r="O945" s="1"/>
      <c r="P945" s="1"/>
      <c r="X945" s="1"/>
      <c r="AB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B945" s="1"/>
      <c r="BC945" s="1"/>
      <c r="BD945" s="1"/>
      <c r="BE945" s="1"/>
      <c r="BF945" s="1"/>
      <c r="BG945" s="1"/>
      <c r="BH945" s="1"/>
    </row>
    <row r="946" spans="2:60" ht="15.75" customHeight="1">
      <c r="B946" s="1"/>
      <c r="C946" s="1"/>
      <c r="D946" s="1"/>
      <c r="E946" s="1"/>
      <c r="F946" s="1"/>
      <c r="L946" s="1"/>
      <c r="M946" s="1"/>
      <c r="N946" s="1"/>
      <c r="O946" s="1"/>
      <c r="P946" s="1"/>
      <c r="X946" s="1"/>
      <c r="AB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B946" s="1"/>
      <c r="BC946" s="1"/>
      <c r="BD946" s="1"/>
      <c r="BE946" s="1"/>
      <c r="BF946" s="1"/>
      <c r="BG946" s="1"/>
      <c r="BH946" s="1"/>
    </row>
    <row r="947" spans="2:60" ht="15.75" customHeight="1">
      <c r="B947" s="1"/>
      <c r="C947" s="1"/>
      <c r="D947" s="1"/>
      <c r="E947" s="1"/>
      <c r="F947" s="1"/>
      <c r="L947" s="1"/>
      <c r="M947" s="1"/>
      <c r="N947" s="1"/>
      <c r="O947" s="1"/>
      <c r="P947" s="1"/>
      <c r="X947" s="1"/>
      <c r="AB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B947" s="1"/>
      <c r="BC947" s="1"/>
      <c r="BD947" s="1"/>
      <c r="BE947" s="1"/>
      <c r="BF947" s="1"/>
      <c r="BG947" s="1"/>
      <c r="BH947" s="1"/>
    </row>
    <row r="948" spans="2:60" ht="15.75" customHeight="1">
      <c r="B948" s="1"/>
      <c r="C948" s="1"/>
      <c r="D948" s="1"/>
      <c r="E948" s="1"/>
      <c r="F948" s="1"/>
      <c r="L948" s="1"/>
      <c r="M948" s="1"/>
      <c r="N948" s="1"/>
      <c r="O948" s="1"/>
      <c r="P948" s="1"/>
      <c r="X948" s="1"/>
      <c r="AB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B948" s="1"/>
      <c r="BC948" s="1"/>
      <c r="BD948" s="1"/>
      <c r="BE948" s="1"/>
      <c r="BF948" s="1"/>
      <c r="BG948" s="1"/>
      <c r="BH948" s="1"/>
    </row>
    <row r="949" spans="2:60" ht="15.75" customHeight="1">
      <c r="B949" s="1"/>
      <c r="C949" s="1"/>
      <c r="D949" s="1"/>
      <c r="E949" s="1"/>
      <c r="F949" s="1"/>
      <c r="L949" s="1"/>
      <c r="M949" s="1"/>
      <c r="N949" s="1"/>
      <c r="O949" s="1"/>
      <c r="P949" s="1"/>
      <c r="X949" s="1"/>
      <c r="AB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B949" s="1"/>
      <c r="BC949" s="1"/>
      <c r="BD949" s="1"/>
      <c r="BE949" s="1"/>
      <c r="BF949" s="1"/>
      <c r="BG949" s="1"/>
      <c r="BH949" s="1"/>
    </row>
    <row r="950" spans="2:60" ht="15.75" customHeight="1">
      <c r="B950" s="1"/>
      <c r="C950" s="1"/>
      <c r="D950" s="1"/>
      <c r="E950" s="1"/>
      <c r="F950" s="1"/>
      <c r="L950" s="1"/>
      <c r="M950" s="1"/>
      <c r="N950" s="1"/>
      <c r="O950" s="1"/>
      <c r="P950" s="1"/>
      <c r="X950" s="1"/>
      <c r="AB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B950" s="1"/>
      <c r="BC950" s="1"/>
      <c r="BD950" s="1"/>
      <c r="BE950" s="1"/>
      <c r="BF950" s="1"/>
      <c r="BG950" s="1"/>
      <c r="BH950" s="1"/>
    </row>
    <row r="951" spans="2:60" ht="15.75" customHeight="1">
      <c r="B951" s="1"/>
      <c r="C951" s="1"/>
      <c r="D951" s="1"/>
      <c r="E951" s="1"/>
      <c r="F951" s="1"/>
      <c r="L951" s="1"/>
      <c r="M951" s="1"/>
      <c r="N951" s="1"/>
      <c r="O951" s="1"/>
      <c r="P951" s="1"/>
      <c r="X951" s="1"/>
      <c r="AB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B951" s="1"/>
      <c r="BC951" s="1"/>
      <c r="BD951" s="1"/>
      <c r="BE951" s="1"/>
      <c r="BF951" s="1"/>
      <c r="BG951" s="1"/>
      <c r="BH951" s="1"/>
    </row>
    <row r="952" spans="2:60" ht="15.75" customHeight="1">
      <c r="B952" s="1"/>
      <c r="C952" s="1"/>
      <c r="D952" s="1"/>
      <c r="E952" s="1"/>
      <c r="F952" s="1"/>
      <c r="L952" s="1"/>
      <c r="M952" s="1"/>
      <c r="N952" s="1"/>
      <c r="O952" s="1"/>
      <c r="P952" s="1"/>
      <c r="X952" s="1"/>
      <c r="AB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B952" s="1"/>
      <c r="BC952" s="1"/>
      <c r="BD952" s="1"/>
      <c r="BE952" s="1"/>
      <c r="BF952" s="1"/>
      <c r="BG952" s="1"/>
      <c r="BH952" s="1"/>
    </row>
    <row r="953" spans="2:60" ht="15.75" customHeight="1">
      <c r="B953" s="1"/>
      <c r="C953" s="1"/>
      <c r="D953" s="1"/>
      <c r="E953" s="1"/>
      <c r="F953" s="1"/>
      <c r="L953" s="1"/>
      <c r="M953" s="1"/>
      <c r="N953" s="1"/>
      <c r="O953" s="1"/>
      <c r="P953" s="1"/>
      <c r="X953" s="1"/>
      <c r="AB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B953" s="1"/>
      <c r="BC953" s="1"/>
      <c r="BD953" s="1"/>
      <c r="BE953" s="1"/>
      <c r="BF953" s="1"/>
      <c r="BG953" s="1"/>
      <c r="BH953" s="1"/>
    </row>
    <row r="954" spans="2:60" ht="15.75" customHeight="1">
      <c r="B954" s="1"/>
      <c r="C954" s="1"/>
      <c r="D954" s="1"/>
      <c r="E954" s="1"/>
      <c r="F954" s="1"/>
      <c r="L954" s="1"/>
      <c r="M954" s="1"/>
      <c r="N954" s="1"/>
      <c r="O954" s="1"/>
      <c r="P954" s="1"/>
      <c r="X954" s="1"/>
      <c r="AB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B954" s="1"/>
      <c r="BC954" s="1"/>
      <c r="BD954" s="1"/>
      <c r="BE954" s="1"/>
      <c r="BF954" s="1"/>
      <c r="BG954" s="1"/>
      <c r="BH954" s="1"/>
    </row>
    <row r="955" spans="2:60" ht="15.75" customHeight="1">
      <c r="B955" s="1"/>
      <c r="C955" s="1"/>
      <c r="D955" s="1"/>
      <c r="E955" s="1"/>
      <c r="F955" s="1"/>
      <c r="L955" s="1"/>
      <c r="M955" s="1"/>
      <c r="N955" s="1"/>
      <c r="O955" s="1"/>
      <c r="P955" s="1"/>
      <c r="X955" s="1"/>
      <c r="AB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B955" s="1"/>
      <c r="BC955" s="1"/>
      <c r="BD955" s="1"/>
      <c r="BE955" s="1"/>
      <c r="BF955" s="1"/>
      <c r="BG955" s="1"/>
      <c r="BH955" s="1"/>
    </row>
    <row r="956" spans="2:60" ht="15.75" customHeight="1">
      <c r="B956" s="1"/>
      <c r="C956" s="1"/>
      <c r="D956" s="1"/>
      <c r="E956" s="1"/>
      <c r="F956" s="1"/>
      <c r="L956" s="1"/>
      <c r="M956" s="1"/>
      <c r="N956" s="1"/>
      <c r="O956" s="1"/>
      <c r="P956" s="1"/>
      <c r="X956" s="1"/>
      <c r="AB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B956" s="1"/>
      <c r="BC956" s="1"/>
      <c r="BD956" s="1"/>
      <c r="BE956" s="1"/>
      <c r="BF956" s="1"/>
      <c r="BG956" s="1"/>
      <c r="BH956" s="1"/>
    </row>
    <row r="957" spans="2:60" ht="15.75" customHeight="1">
      <c r="B957" s="1"/>
      <c r="C957" s="1"/>
      <c r="D957" s="1"/>
      <c r="E957" s="1"/>
      <c r="F957" s="1"/>
      <c r="L957" s="1"/>
      <c r="M957" s="1"/>
      <c r="N957" s="1"/>
      <c r="O957" s="1"/>
      <c r="P957" s="1"/>
      <c r="X957" s="1"/>
      <c r="AB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B957" s="1"/>
      <c r="BC957" s="1"/>
      <c r="BD957" s="1"/>
      <c r="BE957" s="1"/>
      <c r="BF957" s="1"/>
      <c r="BG957" s="1"/>
      <c r="BH957" s="1"/>
    </row>
    <row r="958" spans="2:60" ht="15.75" customHeight="1">
      <c r="B958" s="1"/>
      <c r="C958" s="1"/>
      <c r="D958" s="1"/>
      <c r="E958" s="1"/>
      <c r="F958" s="1"/>
      <c r="L958" s="1"/>
      <c r="M958" s="1"/>
      <c r="N958" s="1"/>
      <c r="O958" s="1"/>
      <c r="P958" s="1"/>
      <c r="X958" s="1"/>
      <c r="AB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B958" s="1"/>
      <c r="BC958" s="1"/>
      <c r="BD958" s="1"/>
      <c r="BE958" s="1"/>
      <c r="BF958" s="1"/>
      <c r="BG958" s="1"/>
      <c r="BH958" s="1"/>
    </row>
    <row r="959" spans="2:60" ht="15.75" customHeight="1">
      <c r="B959" s="1"/>
      <c r="C959" s="1"/>
      <c r="D959" s="1"/>
      <c r="E959" s="1"/>
      <c r="F959" s="1"/>
      <c r="L959" s="1"/>
      <c r="M959" s="1"/>
      <c r="N959" s="1"/>
      <c r="O959" s="1"/>
      <c r="P959" s="1"/>
      <c r="X959" s="1"/>
      <c r="AB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B959" s="1"/>
      <c r="BC959" s="1"/>
      <c r="BD959" s="1"/>
      <c r="BE959" s="1"/>
      <c r="BF959" s="1"/>
      <c r="BG959" s="1"/>
      <c r="BH959" s="1"/>
    </row>
    <row r="960" spans="2:60" ht="15.75" customHeight="1">
      <c r="B960" s="1"/>
      <c r="C960" s="1"/>
      <c r="D960" s="1"/>
      <c r="E960" s="1"/>
      <c r="F960" s="1"/>
      <c r="L960" s="1"/>
      <c r="M960" s="1"/>
      <c r="N960" s="1"/>
      <c r="O960" s="1"/>
      <c r="P960" s="1"/>
      <c r="X960" s="1"/>
      <c r="AB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B960" s="1"/>
      <c r="BC960" s="1"/>
      <c r="BD960" s="1"/>
      <c r="BE960" s="1"/>
      <c r="BF960" s="1"/>
      <c r="BG960" s="1"/>
      <c r="BH960" s="1"/>
    </row>
    <row r="961" spans="2:60" ht="15.75" customHeight="1">
      <c r="B961" s="1"/>
      <c r="C961" s="1"/>
      <c r="D961" s="1"/>
      <c r="E961" s="1"/>
      <c r="F961" s="1"/>
      <c r="L961" s="1"/>
      <c r="M961" s="1"/>
      <c r="N961" s="1"/>
      <c r="O961" s="1"/>
      <c r="P961" s="1"/>
      <c r="X961" s="1"/>
      <c r="AB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B961" s="1"/>
      <c r="BC961" s="1"/>
      <c r="BD961" s="1"/>
      <c r="BE961" s="1"/>
      <c r="BF961" s="1"/>
      <c r="BG961" s="1"/>
      <c r="BH961" s="1"/>
    </row>
    <row r="962" spans="2:60" ht="15.75" customHeight="1">
      <c r="B962" s="1"/>
      <c r="C962" s="1"/>
      <c r="D962" s="1"/>
      <c r="E962" s="1"/>
      <c r="F962" s="1"/>
      <c r="L962" s="1"/>
      <c r="M962" s="1"/>
      <c r="N962" s="1"/>
      <c r="O962" s="1"/>
      <c r="P962" s="1"/>
      <c r="X962" s="1"/>
      <c r="AB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B962" s="1"/>
      <c r="BC962" s="1"/>
      <c r="BD962" s="1"/>
      <c r="BE962" s="1"/>
      <c r="BF962" s="1"/>
      <c r="BG962" s="1"/>
      <c r="BH962" s="1"/>
    </row>
    <row r="963" spans="2:60" ht="15.75" customHeight="1">
      <c r="B963" s="1"/>
      <c r="C963" s="1"/>
      <c r="D963" s="1"/>
      <c r="E963" s="1"/>
      <c r="F963" s="1"/>
      <c r="L963" s="1"/>
      <c r="M963" s="1"/>
      <c r="N963" s="1"/>
      <c r="O963" s="1"/>
      <c r="P963" s="1"/>
      <c r="X963" s="1"/>
      <c r="AB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B963" s="1"/>
      <c r="BC963" s="1"/>
      <c r="BD963" s="1"/>
      <c r="BE963" s="1"/>
      <c r="BF963" s="1"/>
      <c r="BG963" s="1"/>
      <c r="BH963" s="1"/>
    </row>
    <row r="964" spans="2:60" ht="15.75" customHeight="1">
      <c r="B964" s="1"/>
      <c r="C964" s="1"/>
      <c r="D964" s="1"/>
      <c r="E964" s="1"/>
      <c r="F964" s="1"/>
      <c r="L964" s="1"/>
      <c r="M964" s="1"/>
      <c r="N964" s="1"/>
      <c r="O964" s="1"/>
      <c r="P964" s="1"/>
      <c r="X964" s="1"/>
      <c r="AB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B964" s="1"/>
      <c r="BC964" s="1"/>
      <c r="BD964" s="1"/>
      <c r="BE964" s="1"/>
      <c r="BF964" s="1"/>
      <c r="BG964" s="1"/>
      <c r="BH964" s="1"/>
    </row>
    <row r="965" spans="2:60" ht="15.75" customHeight="1">
      <c r="B965" s="1"/>
      <c r="C965" s="1"/>
      <c r="D965" s="1"/>
      <c r="E965" s="1"/>
      <c r="F965" s="1"/>
      <c r="L965" s="1"/>
      <c r="M965" s="1"/>
      <c r="N965" s="1"/>
      <c r="O965" s="1"/>
      <c r="P965" s="1"/>
      <c r="X965" s="1"/>
      <c r="AB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B965" s="1"/>
      <c r="BC965" s="1"/>
      <c r="BD965" s="1"/>
      <c r="BE965" s="1"/>
      <c r="BF965" s="1"/>
      <c r="BG965" s="1"/>
      <c r="BH965" s="1"/>
    </row>
    <row r="966" spans="2:60" ht="15.75" customHeight="1">
      <c r="B966" s="1"/>
      <c r="C966" s="1"/>
      <c r="D966" s="1"/>
      <c r="E966" s="1"/>
      <c r="F966" s="1"/>
      <c r="L966" s="1"/>
      <c r="M966" s="1"/>
      <c r="N966" s="1"/>
      <c r="O966" s="1"/>
      <c r="P966" s="1"/>
      <c r="X966" s="1"/>
      <c r="AB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B966" s="1"/>
      <c r="BC966" s="1"/>
      <c r="BD966" s="1"/>
      <c r="BE966" s="1"/>
      <c r="BF966" s="1"/>
      <c r="BG966" s="1"/>
      <c r="BH966" s="1"/>
    </row>
    <row r="967" spans="2:60" ht="15.75" customHeight="1">
      <c r="B967" s="1"/>
      <c r="C967" s="1"/>
      <c r="D967" s="1"/>
      <c r="E967" s="1"/>
      <c r="F967" s="1"/>
      <c r="L967" s="1"/>
      <c r="M967" s="1"/>
      <c r="N967" s="1"/>
      <c r="O967" s="1"/>
      <c r="P967" s="1"/>
      <c r="X967" s="1"/>
      <c r="AB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B967" s="1"/>
      <c r="BC967" s="1"/>
      <c r="BD967" s="1"/>
      <c r="BE967" s="1"/>
      <c r="BF967" s="1"/>
      <c r="BG967" s="1"/>
      <c r="BH967" s="1"/>
    </row>
    <row r="968" spans="2:60" ht="15.75" customHeight="1">
      <c r="B968" s="1"/>
      <c r="C968" s="1"/>
      <c r="D968" s="1"/>
      <c r="E968" s="1"/>
      <c r="F968" s="1"/>
      <c r="L968" s="1"/>
      <c r="M968" s="1"/>
      <c r="N968" s="1"/>
      <c r="O968" s="1"/>
      <c r="P968" s="1"/>
      <c r="X968" s="1"/>
      <c r="AB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B968" s="1"/>
      <c r="BC968" s="1"/>
      <c r="BD968" s="1"/>
      <c r="BE968" s="1"/>
      <c r="BF968" s="1"/>
      <c r="BG968" s="1"/>
      <c r="BH968" s="1"/>
    </row>
    <row r="969" spans="2:60" ht="15.75" customHeight="1">
      <c r="B969" s="1"/>
      <c r="C969" s="1"/>
      <c r="D969" s="1"/>
      <c r="E969" s="1"/>
      <c r="F969" s="1"/>
      <c r="L969" s="1"/>
      <c r="M969" s="1"/>
      <c r="N969" s="1"/>
      <c r="O969" s="1"/>
      <c r="P969" s="1"/>
      <c r="X969" s="1"/>
      <c r="AB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B969" s="1"/>
      <c r="BC969" s="1"/>
      <c r="BD969" s="1"/>
      <c r="BE969" s="1"/>
      <c r="BF969" s="1"/>
      <c r="BG969" s="1"/>
      <c r="BH969" s="1"/>
    </row>
    <row r="970" spans="2:60" ht="15.75" customHeight="1">
      <c r="B970" s="1"/>
      <c r="C970" s="1"/>
      <c r="D970" s="1"/>
      <c r="E970" s="1"/>
      <c r="F970" s="1"/>
      <c r="L970" s="1"/>
      <c r="M970" s="1"/>
      <c r="N970" s="1"/>
      <c r="O970" s="1"/>
      <c r="P970" s="1"/>
      <c r="X970" s="1"/>
      <c r="AB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B970" s="1"/>
      <c r="BC970" s="1"/>
      <c r="BD970" s="1"/>
      <c r="BE970" s="1"/>
      <c r="BF970" s="1"/>
      <c r="BG970" s="1"/>
      <c r="BH970" s="1"/>
    </row>
    <row r="971" spans="2:60" ht="15.75" customHeight="1">
      <c r="B971" s="1"/>
      <c r="C971" s="1"/>
      <c r="D971" s="1"/>
      <c r="E971" s="1"/>
      <c r="F971" s="1"/>
      <c r="L971" s="1"/>
      <c r="M971" s="1"/>
      <c r="N971" s="1"/>
      <c r="O971" s="1"/>
      <c r="P971" s="1"/>
      <c r="X971" s="1"/>
      <c r="AB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B971" s="1"/>
      <c r="BC971" s="1"/>
      <c r="BD971" s="1"/>
      <c r="BE971" s="1"/>
      <c r="BF971" s="1"/>
      <c r="BG971" s="1"/>
      <c r="BH971" s="1"/>
    </row>
    <row r="972" spans="2:60" ht="15.75" customHeight="1">
      <c r="B972" s="1"/>
      <c r="C972" s="1"/>
      <c r="D972" s="1"/>
      <c r="E972" s="1"/>
      <c r="F972" s="1"/>
      <c r="L972" s="1"/>
      <c r="M972" s="1"/>
      <c r="N972" s="1"/>
      <c r="O972" s="1"/>
      <c r="P972" s="1"/>
      <c r="X972" s="1"/>
      <c r="AB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B972" s="1"/>
      <c r="BC972" s="1"/>
      <c r="BD972" s="1"/>
      <c r="BE972" s="1"/>
      <c r="BF972" s="1"/>
      <c r="BG972" s="1"/>
      <c r="BH972" s="1"/>
    </row>
    <row r="973" spans="2:60" ht="15.75" customHeight="1">
      <c r="B973" s="1"/>
      <c r="C973" s="1"/>
      <c r="D973" s="1"/>
      <c r="E973" s="1"/>
      <c r="F973" s="1"/>
      <c r="L973" s="1"/>
      <c r="M973" s="1"/>
      <c r="N973" s="1"/>
      <c r="O973" s="1"/>
      <c r="P973" s="1"/>
      <c r="X973" s="1"/>
      <c r="AB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B973" s="1"/>
      <c r="BC973" s="1"/>
      <c r="BD973" s="1"/>
      <c r="BE973" s="1"/>
      <c r="BF973" s="1"/>
      <c r="BG973" s="1"/>
      <c r="BH973" s="1"/>
    </row>
    <row r="974" spans="2:60" ht="15.75" customHeight="1">
      <c r="B974" s="1"/>
      <c r="C974" s="1"/>
      <c r="D974" s="1"/>
      <c r="E974" s="1"/>
      <c r="F974" s="1"/>
      <c r="L974" s="1"/>
      <c r="M974" s="1"/>
      <c r="N974" s="1"/>
      <c r="O974" s="1"/>
      <c r="P974" s="1"/>
      <c r="X974" s="1"/>
      <c r="AB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B974" s="1"/>
      <c r="BC974" s="1"/>
      <c r="BD974" s="1"/>
      <c r="BE974" s="1"/>
      <c r="BF974" s="1"/>
      <c r="BG974" s="1"/>
      <c r="BH974" s="1"/>
    </row>
    <row r="975" spans="2:60" ht="15.75" customHeight="1">
      <c r="B975" s="1"/>
      <c r="C975" s="1"/>
      <c r="D975" s="1"/>
      <c r="E975" s="1"/>
      <c r="F975" s="1"/>
      <c r="L975" s="1"/>
      <c r="M975" s="1"/>
      <c r="N975" s="1"/>
      <c r="O975" s="1"/>
      <c r="P975" s="1"/>
      <c r="X975" s="1"/>
      <c r="AB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B975" s="1"/>
      <c r="BC975" s="1"/>
      <c r="BD975" s="1"/>
      <c r="BE975" s="1"/>
      <c r="BF975" s="1"/>
      <c r="BG975" s="1"/>
      <c r="BH975" s="1"/>
    </row>
    <row r="976" spans="2:60" ht="15.75" customHeight="1">
      <c r="B976" s="1"/>
      <c r="C976" s="1"/>
      <c r="D976" s="1"/>
      <c r="E976" s="1"/>
      <c r="F976" s="1"/>
      <c r="L976" s="1"/>
      <c r="M976" s="1"/>
      <c r="N976" s="1"/>
      <c r="O976" s="1"/>
      <c r="P976" s="1"/>
      <c r="X976" s="1"/>
      <c r="AB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B976" s="1"/>
      <c r="BC976" s="1"/>
      <c r="BD976" s="1"/>
      <c r="BE976" s="1"/>
      <c r="BF976" s="1"/>
      <c r="BG976" s="1"/>
      <c r="BH976" s="1"/>
    </row>
    <row r="977" spans="2:60" ht="15.75" customHeight="1">
      <c r="B977" s="1"/>
      <c r="C977" s="1"/>
      <c r="D977" s="1"/>
      <c r="E977" s="1"/>
      <c r="F977" s="1"/>
      <c r="L977" s="1"/>
      <c r="M977" s="1"/>
      <c r="N977" s="1"/>
      <c r="O977" s="1"/>
      <c r="P977" s="1"/>
      <c r="X977" s="1"/>
      <c r="AB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B977" s="1"/>
      <c r="BC977" s="1"/>
      <c r="BD977" s="1"/>
      <c r="BE977" s="1"/>
      <c r="BF977" s="1"/>
      <c r="BG977" s="1"/>
      <c r="BH977" s="1"/>
    </row>
    <row r="978" spans="2:60" ht="15.75" customHeight="1">
      <c r="B978" s="1"/>
      <c r="C978" s="1"/>
      <c r="D978" s="1"/>
      <c r="E978" s="1"/>
      <c r="F978" s="1"/>
      <c r="L978" s="1"/>
      <c r="M978" s="1"/>
      <c r="N978" s="1"/>
      <c r="O978" s="1"/>
      <c r="P978" s="1"/>
      <c r="X978" s="1"/>
      <c r="AB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B978" s="1"/>
      <c r="BC978" s="1"/>
      <c r="BD978" s="1"/>
      <c r="BE978" s="1"/>
      <c r="BF978" s="1"/>
      <c r="BG978" s="1"/>
      <c r="BH978" s="1"/>
    </row>
    <row r="979" spans="2:60" ht="15.75" customHeight="1">
      <c r="B979" s="1"/>
      <c r="C979" s="1"/>
      <c r="D979" s="1"/>
      <c r="E979" s="1"/>
      <c r="F979" s="1"/>
      <c r="L979" s="1"/>
      <c r="M979" s="1"/>
      <c r="N979" s="1"/>
      <c r="O979" s="1"/>
      <c r="P979" s="1"/>
      <c r="X979" s="1"/>
      <c r="AB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B979" s="1"/>
      <c r="BC979" s="1"/>
      <c r="BD979" s="1"/>
      <c r="BE979" s="1"/>
      <c r="BF979" s="1"/>
      <c r="BG979" s="1"/>
      <c r="BH979" s="1"/>
    </row>
    <row r="980" spans="2:60" ht="15.75" customHeight="1">
      <c r="B980" s="1"/>
      <c r="C980" s="1"/>
      <c r="D980" s="1"/>
      <c r="E980" s="1"/>
      <c r="F980" s="1"/>
      <c r="L980" s="1"/>
      <c r="M980" s="1"/>
      <c r="N980" s="1"/>
      <c r="O980" s="1"/>
      <c r="P980" s="1"/>
      <c r="X980" s="1"/>
      <c r="AB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B980" s="1"/>
      <c r="BC980" s="1"/>
      <c r="BD980" s="1"/>
      <c r="BE980" s="1"/>
      <c r="BF980" s="1"/>
      <c r="BG980" s="1"/>
      <c r="BH980" s="1"/>
    </row>
    <row r="981" spans="2:60" ht="15.75" customHeight="1">
      <c r="B981" s="1"/>
      <c r="C981" s="1"/>
      <c r="D981" s="1"/>
      <c r="E981" s="1"/>
      <c r="F981" s="1"/>
      <c r="L981" s="1"/>
      <c r="M981" s="1"/>
      <c r="N981" s="1"/>
      <c r="O981" s="1"/>
      <c r="P981" s="1"/>
      <c r="X981" s="1"/>
      <c r="AB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B981" s="1"/>
      <c r="BC981" s="1"/>
      <c r="BD981" s="1"/>
      <c r="BE981" s="1"/>
      <c r="BF981" s="1"/>
      <c r="BG981" s="1"/>
      <c r="BH981" s="1"/>
    </row>
    <row r="982" spans="2:60" ht="15.75" customHeight="1">
      <c r="B982" s="1"/>
      <c r="C982" s="1"/>
      <c r="D982" s="1"/>
      <c r="E982" s="1"/>
      <c r="F982" s="1"/>
      <c r="L982" s="1"/>
      <c r="M982" s="1"/>
      <c r="N982" s="1"/>
      <c r="O982" s="1"/>
      <c r="P982" s="1"/>
      <c r="X982" s="1"/>
      <c r="AB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B982" s="1"/>
      <c r="BC982" s="1"/>
      <c r="BD982" s="1"/>
      <c r="BE982" s="1"/>
      <c r="BF982" s="1"/>
      <c r="BG982" s="1"/>
      <c r="BH982" s="1"/>
    </row>
    <row r="983" spans="2:60" ht="15.75" customHeight="1">
      <c r="B983" s="1"/>
      <c r="C983" s="1"/>
      <c r="D983" s="1"/>
      <c r="E983" s="1"/>
      <c r="F983" s="1"/>
      <c r="L983" s="1"/>
      <c r="M983" s="1"/>
      <c r="N983" s="1"/>
      <c r="O983" s="1"/>
      <c r="P983" s="1"/>
      <c r="X983" s="1"/>
      <c r="AB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B983" s="1"/>
      <c r="BC983" s="1"/>
      <c r="BD983" s="1"/>
      <c r="BE983" s="1"/>
      <c r="BF983" s="1"/>
      <c r="BG983" s="1"/>
      <c r="BH983" s="1"/>
    </row>
    <row r="984" spans="2:60" ht="15.75" customHeight="1">
      <c r="B984" s="1"/>
      <c r="C984" s="1"/>
      <c r="D984" s="1"/>
      <c r="E984" s="1"/>
      <c r="F984" s="1"/>
      <c r="L984" s="1"/>
      <c r="M984" s="1"/>
      <c r="N984" s="1"/>
      <c r="O984" s="1"/>
      <c r="P984" s="1"/>
      <c r="X984" s="1"/>
      <c r="AB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B984" s="1"/>
      <c r="BC984" s="1"/>
      <c r="BD984" s="1"/>
      <c r="BE984" s="1"/>
      <c r="BF984" s="1"/>
      <c r="BG984" s="1"/>
      <c r="BH984" s="1"/>
    </row>
    <row r="985" spans="2:60" ht="15.75" customHeight="1">
      <c r="B985" s="1"/>
      <c r="C985" s="1"/>
      <c r="D985" s="1"/>
      <c r="E985" s="1"/>
      <c r="F985" s="1"/>
      <c r="L985" s="1"/>
      <c r="M985" s="1"/>
      <c r="N985" s="1"/>
      <c r="O985" s="1"/>
      <c r="P985" s="1"/>
      <c r="X985" s="1"/>
      <c r="AB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B985" s="1"/>
      <c r="BC985" s="1"/>
      <c r="BD985" s="1"/>
      <c r="BE985" s="1"/>
      <c r="BF985" s="1"/>
      <c r="BG985" s="1"/>
      <c r="BH985" s="1"/>
    </row>
    <row r="986" spans="2:60" ht="15.75" customHeight="1">
      <c r="B986" s="1"/>
      <c r="C986" s="1"/>
      <c r="D986" s="1"/>
      <c r="E986" s="1"/>
      <c r="F986" s="1"/>
      <c r="L986" s="1"/>
      <c r="M986" s="1"/>
      <c r="N986" s="1"/>
      <c r="O986" s="1"/>
      <c r="P986" s="1"/>
      <c r="X986" s="1"/>
      <c r="AB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B986" s="1"/>
      <c r="BC986" s="1"/>
      <c r="BD986" s="1"/>
      <c r="BE986" s="1"/>
      <c r="BF986" s="1"/>
      <c r="BG986" s="1"/>
      <c r="BH986" s="1"/>
    </row>
    <row r="987" spans="2:60" ht="15.75" customHeight="1">
      <c r="B987" s="1"/>
      <c r="C987" s="1"/>
      <c r="D987" s="1"/>
      <c r="E987" s="1"/>
      <c r="F987" s="1"/>
      <c r="L987" s="1"/>
      <c r="M987" s="1"/>
      <c r="N987" s="1"/>
      <c r="O987" s="1"/>
      <c r="P987" s="1"/>
      <c r="X987" s="1"/>
      <c r="AB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B987" s="1"/>
      <c r="BC987" s="1"/>
      <c r="BD987" s="1"/>
      <c r="BE987" s="1"/>
      <c r="BF987" s="1"/>
      <c r="BG987" s="1"/>
      <c r="BH987" s="1"/>
    </row>
    <row r="988" spans="2:60" ht="15.75" customHeight="1">
      <c r="B988" s="1"/>
      <c r="C988" s="1"/>
      <c r="D988" s="1"/>
      <c r="E988" s="1"/>
      <c r="F988" s="1"/>
      <c r="L988" s="1"/>
      <c r="M988" s="1"/>
      <c r="N988" s="1"/>
      <c r="O988" s="1"/>
      <c r="P988" s="1"/>
      <c r="X988" s="1"/>
      <c r="AB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B988" s="1"/>
      <c r="BC988" s="1"/>
      <c r="BD988" s="1"/>
      <c r="BE988" s="1"/>
      <c r="BF988" s="1"/>
      <c r="BG988" s="1"/>
      <c r="BH988" s="1"/>
    </row>
    <row r="989" spans="2:60" ht="15.75" customHeight="1">
      <c r="B989" s="1"/>
      <c r="C989" s="1"/>
      <c r="D989" s="1"/>
      <c r="E989" s="1"/>
      <c r="F989" s="1"/>
      <c r="L989" s="1"/>
      <c r="M989" s="1"/>
      <c r="N989" s="1"/>
      <c r="O989" s="1"/>
      <c r="P989" s="1"/>
      <c r="X989" s="1"/>
      <c r="AB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B989" s="1"/>
      <c r="BC989" s="1"/>
      <c r="BD989" s="1"/>
      <c r="BE989" s="1"/>
      <c r="BF989" s="1"/>
      <c r="BG989" s="1"/>
      <c r="BH989" s="1"/>
    </row>
    <row r="990" spans="2:60" ht="15.75" customHeight="1">
      <c r="B990" s="1"/>
      <c r="C990" s="1"/>
      <c r="D990" s="1"/>
      <c r="E990" s="1"/>
      <c r="F990" s="1"/>
      <c r="L990" s="1"/>
      <c r="M990" s="1"/>
      <c r="N990" s="1"/>
      <c r="O990" s="1"/>
      <c r="P990" s="1"/>
      <c r="X990" s="1"/>
      <c r="AB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B990" s="1"/>
      <c r="BC990" s="1"/>
      <c r="BD990" s="1"/>
      <c r="BE990" s="1"/>
      <c r="BF990" s="1"/>
      <c r="BG990" s="1"/>
      <c r="BH990" s="1"/>
    </row>
    <row r="991" spans="2:60" ht="15.75" customHeight="1">
      <c r="B991" s="1"/>
      <c r="C991" s="1"/>
      <c r="D991" s="1"/>
      <c r="E991" s="1"/>
      <c r="F991" s="1"/>
      <c r="L991" s="1"/>
      <c r="M991" s="1"/>
      <c r="N991" s="1"/>
      <c r="O991" s="1"/>
      <c r="P991" s="1"/>
      <c r="X991" s="1"/>
      <c r="AB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B991" s="1"/>
      <c r="BC991" s="1"/>
      <c r="BD991" s="1"/>
      <c r="BE991" s="1"/>
      <c r="BF991" s="1"/>
      <c r="BG991" s="1"/>
      <c r="BH991" s="1"/>
    </row>
    <row r="992" spans="2:60" ht="15.75" customHeight="1">
      <c r="B992" s="1"/>
      <c r="C992" s="1"/>
      <c r="D992" s="1"/>
      <c r="E992" s="1"/>
      <c r="F992" s="1"/>
      <c r="L992" s="1"/>
      <c r="M992" s="1"/>
      <c r="N992" s="1"/>
      <c r="O992" s="1"/>
      <c r="P992" s="1"/>
      <c r="X992" s="1"/>
      <c r="AB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B992" s="1"/>
      <c r="BC992" s="1"/>
      <c r="BD992" s="1"/>
      <c r="BE992" s="1"/>
      <c r="BF992" s="1"/>
      <c r="BG992" s="1"/>
      <c r="BH992" s="1"/>
    </row>
    <row r="993" spans="2:60" ht="15.75" customHeight="1">
      <c r="B993" s="1"/>
      <c r="C993" s="1"/>
      <c r="D993" s="1"/>
      <c r="E993" s="1"/>
      <c r="F993" s="1"/>
      <c r="L993" s="1"/>
      <c r="M993" s="1"/>
      <c r="N993" s="1"/>
      <c r="O993" s="1"/>
      <c r="P993" s="1"/>
      <c r="X993" s="1"/>
      <c r="AB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B993" s="1"/>
      <c r="BC993" s="1"/>
      <c r="BD993" s="1"/>
      <c r="BE993" s="1"/>
      <c r="BF993" s="1"/>
      <c r="BG993" s="1"/>
      <c r="BH993" s="1"/>
    </row>
    <row r="994" spans="2:60" ht="15.75" customHeight="1">
      <c r="B994" s="1"/>
      <c r="C994" s="1"/>
      <c r="D994" s="1"/>
      <c r="E994" s="1"/>
      <c r="F994" s="1"/>
      <c r="L994" s="1"/>
      <c r="M994" s="1"/>
      <c r="N994" s="1"/>
      <c r="O994" s="1"/>
      <c r="P994" s="1"/>
      <c r="X994" s="1"/>
      <c r="AB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B994" s="1"/>
      <c r="BC994" s="1"/>
      <c r="BD994" s="1"/>
      <c r="BE994" s="1"/>
      <c r="BF994" s="1"/>
      <c r="BG994" s="1"/>
      <c r="BH994" s="1"/>
    </row>
    <row r="995" spans="2:60" ht="15.75" customHeight="1">
      <c r="B995" s="1"/>
      <c r="C995" s="1"/>
      <c r="D995" s="1"/>
      <c r="E995" s="1"/>
      <c r="F995" s="1"/>
      <c r="L995" s="1"/>
      <c r="M995" s="1"/>
      <c r="N995" s="1"/>
      <c r="O995" s="1"/>
      <c r="P995" s="1"/>
      <c r="X995" s="1"/>
      <c r="AB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B995" s="1"/>
      <c r="BC995" s="1"/>
      <c r="BD995" s="1"/>
      <c r="BE995" s="1"/>
      <c r="BF995" s="1"/>
      <c r="BG995" s="1"/>
      <c r="BH995" s="1"/>
    </row>
    <row r="996" spans="2:60" ht="15.75" customHeight="1">
      <c r="B996" s="1"/>
      <c r="C996" s="1"/>
      <c r="D996" s="1"/>
      <c r="E996" s="1"/>
      <c r="F996" s="1"/>
      <c r="L996" s="1"/>
      <c r="M996" s="1"/>
      <c r="N996" s="1"/>
      <c r="O996" s="1"/>
      <c r="P996" s="1"/>
      <c r="X996" s="1"/>
      <c r="AB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B996" s="1"/>
      <c r="BC996" s="1"/>
      <c r="BD996" s="1"/>
      <c r="BE996" s="1"/>
      <c r="BF996" s="1"/>
      <c r="BG996" s="1"/>
      <c r="BH996" s="1"/>
    </row>
    <row r="997" spans="2:60" ht="15.75" customHeight="1">
      <c r="B997" s="1"/>
      <c r="C997" s="1"/>
      <c r="D997" s="1"/>
      <c r="E997" s="1"/>
      <c r="F997" s="1"/>
      <c r="L997" s="1"/>
      <c r="M997" s="1"/>
      <c r="N997" s="1"/>
      <c r="O997" s="1"/>
      <c r="P997" s="1"/>
      <c r="X997" s="1"/>
      <c r="AB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B997" s="1"/>
      <c r="BC997" s="1"/>
      <c r="BD997" s="1"/>
      <c r="BE997" s="1"/>
      <c r="BF997" s="1"/>
      <c r="BG997" s="1"/>
      <c r="BH997" s="1"/>
    </row>
    <row r="998" spans="2:60" ht="15.75" customHeight="1">
      <c r="B998" s="1"/>
      <c r="C998" s="1"/>
      <c r="D998" s="1"/>
      <c r="E998" s="1"/>
      <c r="F998" s="1"/>
      <c r="L998" s="1"/>
      <c r="M998" s="1"/>
      <c r="N998" s="1"/>
      <c r="O998" s="1"/>
      <c r="P998" s="1"/>
      <c r="X998" s="1"/>
      <c r="AB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B998" s="1"/>
      <c r="BC998" s="1"/>
      <c r="BD998" s="1"/>
      <c r="BE998" s="1"/>
      <c r="BF998" s="1"/>
      <c r="BG998" s="1"/>
      <c r="BH998" s="1"/>
    </row>
    <row r="999" spans="2:60" ht="15.75" customHeight="1">
      <c r="B999" s="1"/>
      <c r="C999" s="1"/>
      <c r="D999" s="1"/>
      <c r="E999" s="1"/>
      <c r="F999" s="1"/>
      <c r="L999" s="1"/>
      <c r="M999" s="1"/>
      <c r="N999" s="1"/>
      <c r="O999" s="1"/>
      <c r="P999" s="1"/>
      <c r="X999" s="1"/>
      <c r="AB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B999" s="1"/>
      <c r="BC999" s="1"/>
      <c r="BD999" s="1"/>
      <c r="BE999" s="1"/>
      <c r="BF999" s="1"/>
      <c r="BG999" s="1"/>
      <c r="BH999" s="1"/>
    </row>
    <row r="1000" spans="2:60" ht="15.75" customHeight="1">
      <c r="B1000" s="1"/>
      <c r="C1000" s="1"/>
      <c r="D1000" s="1"/>
      <c r="E1000" s="1"/>
      <c r="F1000" s="1"/>
      <c r="L1000" s="1"/>
      <c r="M1000" s="1"/>
      <c r="N1000" s="1"/>
      <c r="O1000" s="1"/>
      <c r="P1000" s="1"/>
      <c r="X1000" s="1"/>
      <c r="AB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B1000" s="1"/>
      <c r="BC1000" s="1"/>
      <c r="BD1000" s="1"/>
      <c r="BE1000" s="1"/>
      <c r="BF1000" s="1"/>
      <c r="BG1000" s="1"/>
      <c r="BH1000" s="1"/>
    </row>
  </sheetData>
  <conditionalFormatting sqref="V3:V37">
    <cfRule type="cellIs" dxfId="47" priority="1" operator="lessThan">
      <formula>0</formula>
    </cfRule>
  </conditionalFormatting>
  <conditionalFormatting sqref="V3:V37">
    <cfRule type="cellIs" dxfId="46" priority="2" operator="greaterThan">
      <formula>0</formula>
    </cfRule>
  </conditionalFormatting>
  <conditionalFormatting sqref="Z12">
    <cfRule type="cellIs" dxfId="45" priority="3" operator="equal">
      <formula>0</formula>
    </cfRule>
  </conditionalFormatting>
  <conditionalFormatting sqref="Z12">
    <cfRule type="cellIs" dxfId="44" priority="4" operator="lessThan">
      <formula>0</formula>
    </cfRule>
  </conditionalFormatting>
  <conditionalFormatting sqref="Z12">
    <cfRule type="cellIs" dxfId="43" priority="5" operator="greaterThan">
      <formula>0</formula>
    </cfRule>
  </conditionalFormatting>
  <conditionalFormatting sqref="Z19">
    <cfRule type="cellIs" dxfId="42" priority="6" operator="equal">
      <formula>0</formula>
    </cfRule>
  </conditionalFormatting>
  <conditionalFormatting sqref="Z19">
    <cfRule type="cellIs" dxfId="41" priority="7" operator="lessThan">
      <formula>0</formula>
    </cfRule>
  </conditionalFormatting>
  <conditionalFormatting sqref="Z19">
    <cfRule type="cellIs" dxfId="40" priority="8" operator="greaterThan">
      <formula>0</formula>
    </cfRule>
  </conditionalFormatting>
  <conditionalFormatting sqref="C4:C23">
    <cfRule type="cellIs" dxfId="39" priority="9" operator="equal">
      <formula>0</formula>
    </cfRule>
  </conditionalFormatting>
  <conditionalFormatting sqref="C4:C23">
    <cfRule type="cellIs" dxfId="38" priority="10" operator="lessThan">
      <formula>0</formula>
    </cfRule>
  </conditionalFormatting>
  <conditionalFormatting sqref="C4:C23">
    <cfRule type="cellIs" dxfId="37" priority="11" operator="greaterThan">
      <formula>0</formula>
    </cfRule>
  </conditionalFormatting>
  <conditionalFormatting sqref="M4:M23">
    <cfRule type="cellIs" dxfId="36" priority="12" operator="equal">
      <formula>0</formula>
    </cfRule>
  </conditionalFormatting>
  <conditionalFormatting sqref="M4:M23">
    <cfRule type="cellIs" dxfId="35" priority="13" operator="lessThan">
      <formula>0</formula>
    </cfRule>
  </conditionalFormatting>
  <conditionalFormatting sqref="M4:M23">
    <cfRule type="cellIs" dxfId="34" priority="14" operator="greaterThan">
      <formula>0</formula>
    </cfRule>
  </conditionalFormatting>
  <conditionalFormatting sqref="AA19">
    <cfRule type="cellIs" dxfId="33" priority="15" operator="lessThan">
      <formula>0</formula>
    </cfRule>
  </conditionalFormatting>
  <conditionalFormatting sqref="AA19">
    <cfRule type="cellIs" dxfId="32" priority="16" operator="greaterThan">
      <formula>0</formula>
    </cfRule>
  </conditionalFormatting>
  <conditionalFormatting sqref="C24:C43">
    <cfRule type="cellIs" dxfId="31" priority="17" operator="equal">
      <formula>0</formula>
    </cfRule>
  </conditionalFormatting>
  <conditionalFormatting sqref="C24:C43">
    <cfRule type="cellIs" dxfId="30" priority="18" operator="lessThan">
      <formula>0</formula>
    </cfRule>
  </conditionalFormatting>
  <conditionalFormatting sqref="C24:C43">
    <cfRule type="cellIs" dxfId="29" priority="19" operator="greaterThan">
      <formula>0</formula>
    </cfRule>
  </conditionalFormatting>
  <conditionalFormatting sqref="M24:M43">
    <cfRule type="cellIs" dxfId="28" priority="20" operator="equal">
      <formula>0</formula>
    </cfRule>
  </conditionalFormatting>
  <conditionalFormatting sqref="M24:M43">
    <cfRule type="cellIs" dxfId="27" priority="21" operator="lessThan">
      <formula>0</formula>
    </cfRule>
  </conditionalFormatting>
  <conditionalFormatting sqref="M24:M43">
    <cfRule type="cellIs" dxfId="26" priority="22" operator="greaterThan">
      <formula>0</formula>
    </cfRule>
  </conditionalFormatting>
  <conditionalFormatting sqref="C44:C63">
    <cfRule type="cellIs" dxfId="25" priority="23" operator="equal">
      <formula>0</formula>
    </cfRule>
  </conditionalFormatting>
  <conditionalFormatting sqref="C44:C63">
    <cfRule type="cellIs" dxfId="24" priority="24" operator="lessThan">
      <formula>0</formula>
    </cfRule>
  </conditionalFormatting>
  <conditionalFormatting sqref="C44:C63">
    <cfRule type="cellIs" dxfId="23" priority="25" operator="greaterThan">
      <formula>0</formula>
    </cfRule>
  </conditionalFormatting>
  <conditionalFormatting sqref="M44:M63">
    <cfRule type="cellIs" dxfId="22" priority="26" operator="equal">
      <formula>0</formula>
    </cfRule>
  </conditionalFormatting>
  <conditionalFormatting sqref="M44:M63">
    <cfRule type="cellIs" dxfId="21" priority="27" operator="lessThan">
      <formula>0</formula>
    </cfRule>
  </conditionalFormatting>
  <conditionalFormatting sqref="M44:M63">
    <cfRule type="cellIs" dxfId="20" priority="28" operator="greaterThan">
      <formula>0</formula>
    </cfRule>
  </conditionalFormatting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C2:BG1000"/>
  <sheetViews>
    <sheetView workbookViewId="0"/>
  </sheetViews>
  <sheetFormatPr defaultColWidth="14.42578125" defaultRowHeight="15" customHeight="1"/>
  <cols>
    <col min="1" max="1" width="5" customWidth="1"/>
    <col min="2" max="2" width="8.140625" customWidth="1"/>
    <col min="3" max="3" width="11.28515625" customWidth="1"/>
    <col min="4" max="4" width="7.7109375" customWidth="1"/>
    <col min="5" max="5" width="7.140625" customWidth="1"/>
    <col min="6" max="6" width="8" customWidth="1"/>
    <col min="7" max="7" width="16.85546875" customWidth="1"/>
    <col min="8" max="8" width="16.140625" customWidth="1"/>
    <col min="9" max="10" width="11.85546875" customWidth="1"/>
    <col min="11" max="11" width="5.28515625" customWidth="1"/>
    <col min="12" max="12" width="7.85546875" customWidth="1"/>
    <col min="13" max="13" width="6.28515625" customWidth="1"/>
    <col min="14" max="15" width="7.28515625" customWidth="1"/>
    <col min="16" max="16" width="8.5703125" customWidth="1"/>
    <col min="17" max="18" width="11.7109375" customWidth="1"/>
    <col min="19" max="20" width="10.7109375" customWidth="1"/>
    <col min="21" max="21" width="6.7109375" customWidth="1"/>
    <col min="22" max="22" width="13.7109375" customWidth="1"/>
    <col min="23" max="23" width="8.140625" customWidth="1"/>
    <col min="24" max="24" width="5.7109375" customWidth="1"/>
    <col min="25" max="25" width="10.7109375" customWidth="1"/>
    <col min="26" max="26" width="15" customWidth="1"/>
    <col min="27" max="27" width="16.42578125" customWidth="1"/>
    <col min="28" max="28" width="12.7109375" customWidth="1"/>
    <col min="29" max="29" width="10.7109375" customWidth="1"/>
    <col min="30" max="30" width="15.5703125" customWidth="1"/>
    <col min="31" max="31" width="13.85546875" customWidth="1"/>
    <col min="32" max="32" width="10.7109375" customWidth="1"/>
    <col min="33" max="33" width="12.140625" customWidth="1"/>
    <col min="34" max="59" width="10.7109375" customWidth="1"/>
  </cols>
  <sheetData>
    <row r="2" spans="3:9">
      <c r="C2" s="4" t="s">
        <v>2</v>
      </c>
      <c r="D2" s="5" t="s">
        <v>3</v>
      </c>
      <c r="E2" s="6" t="s">
        <v>4</v>
      </c>
      <c r="G2" s="7" t="s">
        <v>5</v>
      </c>
      <c r="H2" s="101">
        <f ca="1">'Opciones financieras'!AA2</f>
        <v>45634</v>
      </c>
    </row>
    <row r="3" spans="3:9">
      <c r="C3" s="20">
        <f t="shared" ref="C3:C37" si="0">SUM(AG65:AZ65,AG103:AZ103,BB65:BG65)</f>
        <v>0</v>
      </c>
      <c r="D3" s="21">
        <f t="shared" ref="D3:D19" si="1">+D4*(1-$I$8)</f>
        <v>158.17875385828398</v>
      </c>
      <c r="E3" s="22">
        <f>-(1-D3/D20)</f>
        <v>-0.29067823381935431</v>
      </c>
      <c r="G3" s="7" t="s">
        <v>17</v>
      </c>
      <c r="H3" s="23" t="str">
        <f>'Opciones financieras'!AA3</f>
        <v>Junio</v>
      </c>
    </row>
    <row r="4" spans="3:9">
      <c r="C4" s="20">
        <f t="shared" si="0"/>
        <v>0</v>
      </c>
      <c r="D4" s="34">
        <f t="shared" si="1"/>
        <v>161.40689169212652</v>
      </c>
      <c r="E4" s="35"/>
      <c r="G4" s="7" t="s">
        <v>19</v>
      </c>
      <c r="H4" s="23">
        <f>'Opciones financieras'!AA4</f>
        <v>44428</v>
      </c>
    </row>
    <row r="5" spans="3:9">
      <c r="C5" s="20">
        <f t="shared" si="0"/>
        <v>0</v>
      </c>
      <c r="D5" s="34">
        <f t="shared" si="1"/>
        <v>164.70090988992501</v>
      </c>
      <c r="E5" s="35"/>
      <c r="G5" s="7" t="s">
        <v>20</v>
      </c>
      <c r="H5" s="36">
        <f ca="1">H4-H2</f>
        <v>-1206</v>
      </c>
    </row>
    <row r="6" spans="3:9">
      <c r="C6" s="20">
        <f t="shared" si="0"/>
        <v>0</v>
      </c>
      <c r="D6" s="34">
        <f t="shared" si="1"/>
        <v>168.06215294890308</v>
      </c>
      <c r="E6" s="35"/>
    </row>
    <row r="7" spans="3:9">
      <c r="C7" s="20">
        <f t="shared" si="0"/>
        <v>0</v>
      </c>
      <c r="D7" s="37">
        <f t="shared" si="1"/>
        <v>171.49199280500315</v>
      </c>
      <c r="E7" s="38"/>
      <c r="G7" s="39" t="s">
        <v>21</v>
      </c>
      <c r="H7" s="39" t="s">
        <v>22</v>
      </c>
      <c r="I7" s="39" t="s">
        <v>23</v>
      </c>
    </row>
    <row r="8" spans="3:9">
      <c r="C8" s="20">
        <f t="shared" si="0"/>
        <v>0</v>
      </c>
      <c r="D8" s="21">
        <f t="shared" si="1"/>
        <v>174.99182939286035</v>
      </c>
      <c r="E8" s="40">
        <f>-(1-D8/D20)</f>
        <v>-0.21528327626520016</v>
      </c>
      <c r="G8" s="41" t="str">
        <f>'Opciones financieras'!Z8</f>
        <v>ggal</v>
      </c>
      <c r="H8" s="41">
        <f>'Opciones financieras'!AA8</f>
        <v>223</v>
      </c>
      <c r="I8" s="45">
        <f>'Opciones financieras'!AB8</f>
        <v>0.02</v>
      </c>
    </row>
    <row r="9" spans="3:9">
      <c r="C9" s="20">
        <f t="shared" si="0"/>
        <v>0</v>
      </c>
      <c r="D9" s="34">
        <f t="shared" si="1"/>
        <v>178.56309121720446</v>
      </c>
      <c r="E9" s="43"/>
      <c r="G9" s="44" t="s">
        <v>25</v>
      </c>
      <c r="H9" s="44" t="s">
        <v>26</v>
      </c>
    </row>
    <row r="10" spans="3:9">
      <c r="C10" s="20">
        <f t="shared" si="0"/>
        <v>0</v>
      </c>
      <c r="D10" s="34">
        <f t="shared" si="1"/>
        <v>182.20723593592291</v>
      </c>
      <c r="E10" s="43"/>
      <c r="G10" s="45">
        <f>'Opciones financieras'!Z10</f>
        <v>0.34699999999999998</v>
      </c>
      <c r="H10" s="46">
        <f ca="1">'Opciones financieras'!AA10</f>
        <v>-1.1465260273972602</v>
      </c>
    </row>
    <row r="11" spans="3:9">
      <c r="C11" s="20">
        <f t="shared" si="0"/>
        <v>0</v>
      </c>
      <c r="D11" s="34">
        <f t="shared" si="1"/>
        <v>185.92575095502337</v>
      </c>
      <c r="E11" s="47">
        <f>-(1-D11/D20)</f>
        <v>-0.16625223786985033</v>
      </c>
      <c r="G11" s="44" t="s">
        <v>27</v>
      </c>
      <c r="H11" s="44" t="s">
        <v>28</v>
      </c>
    </row>
    <row r="12" spans="3:9">
      <c r="C12" s="20">
        <f t="shared" si="0"/>
        <v>0</v>
      </c>
      <c r="D12" s="34">
        <f t="shared" si="1"/>
        <v>189.72015403573815</v>
      </c>
      <c r="E12" s="43"/>
      <c r="G12" s="48">
        <f>SUM('Opciones financieras'!G24:G43,'Opciones financieras'!Q24:Q43,'Opciones financieras'!F74:F79,H14)</f>
        <v>0</v>
      </c>
      <c r="H12" s="49">
        <f ca="1">-G12*H10</f>
        <v>0</v>
      </c>
    </row>
    <row r="13" spans="3:9">
      <c r="C13" s="20">
        <f t="shared" si="0"/>
        <v>0</v>
      </c>
      <c r="D13" s="50">
        <f t="shared" si="1"/>
        <v>193.59199391401853</v>
      </c>
      <c r="E13" s="43"/>
    </row>
    <row r="14" spans="3:9">
      <c r="C14" s="20">
        <f t="shared" si="0"/>
        <v>0</v>
      </c>
      <c r="D14" s="21">
        <f t="shared" si="1"/>
        <v>197.54285093267197</v>
      </c>
      <c r="E14" s="51">
        <f>-(1-D14/D20)</f>
        <v>-0.1141576191360002</v>
      </c>
      <c r="G14" s="44" t="s">
        <v>29</v>
      </c>
      <c r="H14" s="52">
        <f>SUM('Opciones financieras'!G74:G79,'Opciones financieras'!H24:H43,'Opciones financieras'!R24:R43)</f>
        <v>0</v>
      </c>
    </row>
    <row r="15" spans="3:9">
      <c r="C15" s="20">
        <f t="shared" si="0"/>
        <v>0</v>
      </c>
      <c r="D15" s="53">
        <f t="shared" si="1"/>
        <v>201.57433768639996</v>
      </c>
      <c r="E15" s="54"/>
      <c r="G15" s="44" t="s">
        <v>30</v>
      </c>
      <c r="H15" s="55">
        <f>'Opciones financieras'!AA15</f>
        <v>0</v>
      </c>
    </row>
    <row r="16" spans="3:9">
      <c r="C16" s="20">
        <f t="shared" si="0"/>
        <v>0</v>
      </c>
      <c r="D16" s="34">
        <f t="shared" si="1"/>
        <v>205.68809967999997</v>
      </c>
      <c r="E16" s="54"/>
      <c r="G16" s="44" t="s">
        <v>31</v>
      </c>
      <c r="H16" s="102">
        <f>'Opciones financieras'!AA16</f>
        <v>2.5000000000000001E-3</v>
      </c>
    </row>
    <row r="17" spans="3:8">
      <c r="C17" s="20">
        <f t="shared" si="0"/>
        <v>0</v>
      </c>
      <c r="D17" s="34">
        <f t="shared" si="1"/>
        <v>209.88581599999998</v>
      </c>
      <c r="E17" s="56">
        <f>-(1-D17/D20)</f>
        <v>-5.8808000000000082E-2</v>
      </c>
    </row>
    <row r="18" spans="3:8">
      <c r="C18" s="20">
        <f t="shared" si="0"/>
        <v>0</v>
      </c>
      <c r="D18" s="34">
        <f t="shared" si="1"/>
        <v>214.16919999999999</v>
      </c>
      <c r="E18" s="54"/>
      <c r="G18" s="44" t="s">
        <v>32</v>
      </c>
      <c r="H18" s="57" t="s">
        <v>86</v>
      </c>
    </row>
    <row r="19" spans="3:8">
      <c r="C19" s="20">
        <f t="shared" si="0"/>
        <v>0</v>
      </c>
      <c r="D19" s="50">
        <f t="shared" si="1"/>
        <v>218.54</v>
      </c>
      <c r="E19" s="54"/>
      <c r="G19" s="36">
        <f>SUM('Opciones financieras'!I24:I43,'Opciones financieras'!S24:S43,'Opciones financieras'!H74:H79)</f>
        <v>0</v>
      </c>
      <c r="H19" s="103">
        <f>SUM('Opciones financieras'!I74:I79,'Opciones financieras'!J24:J43,'Opciones financieras'!T24:T43)</f>
        <v>0</v>
      </c>
    </row>
    <row r="20" spans="3:8">
      <c r="C20" s="20">
        <f t="shared" si="0"/>
        <v>0</v>
      </c>
      <c r="D20" s="59">
        <f>+'NO TOCAR'!SUBY</f>
        <v>223</v>
      </c>
      <c r="E20" s="60">
        <v>0</v>
      </c>
    </row>
    <row r="21" spans="3:8" ht="15.75" customHeight="1">
      <c r="C21" s="20">
        <f t="shared" si="0"/>
        <v>0</v>
      </c>
      <c r="D21" s="53">
        <f t="shared" ref="D21:D37" si="2">+D20*(1+$I$8)</f>
        <v>227.46</v>
      </c>
      <c r="E21" s="61"/>
      <c r="G21" s="44" t="s">
        <v>34</v>
      </c>
      <c r="H21" s="62">
        <f>SUM('Opciones financieras'!C24:C43)</f>
        <v>0</v>
      </c>
    </row>
    <row r="22" spans="3:8" ht="15.75" customHeight="1">
      <c r="C22" s="20">
        <f t="shared" si="0"/>
        <v>0</v>
      </c>
      <c r="D22" s="34">
        <f t="shared" si="2"/>
        <v>232.00920000000002</v>
      </c>
      <c r="E22" s="61"/>
      <c r="G22" s="44" t="s">
        <v>35</v>
      </c>
      <c r="H22" s="62">
        <f>SUM('Opciones financieras'!M24:M43)</f>
        <v>0</v>
      </c>
    </row>
    <row r="23" spans="3:8" ht="15.75" customHeight="1">
      <c r="C23" s="20">
        <f t="shared" si="0"/>
        <v>0</v>
      </c>
      <c r="D23" s="34">
        <f t="shared" si="2"/>
        <v>236.64938400000003</v>
      </c>
      <c r="E23" s="70">
        <f>D23/D20-1</f>
        <v>6.1208000000000151E-2</v>
      </c>
      <c r="G23" s="44" t="s">
        <v>30</v>
      </c>
      <c r="H23" s="62">
        <f>SUM('Opciones financieras'!C74:C79)</f>
        <v>0</v>
      </c>
    </row>
    <row r="24" spans="3:8" ht="15.75" customHeight="1">
      <c r="C24" s="20">
        <f t="shared" si="0"/>
        <v>0</v>
      </c>
      <c r="D24" s="34">
        <f t="shared" si="2"/>
        <v>241.38237168000003</v>
      </c>
      <c r="E24" s="61"/>
    </row>
    <row r="25" spans="3:8" ht="15.75" customHeight="1">
      <c r="C25" s="20">
        <f t="shared" si="0"/>
        <v>0</v>
      </c>
      <c r="D25" s="34">
        <f t="shared" si="2"/>
        <v>246.21001911360003</v>
      </c>
      <c r="E25" s="61"/>
    </row>
    <row r="26" spans="3:8" ht="15.75" customHeight="1">
      <c r="C26" s="20">
        <f t="shared" si="0"/>
        <v>0</v>
      </c>
      <c r="D26" s="37">
        <f t="shared" si="2"/>
        <v>251.13421949587203</v>
      </c>
      <c r="E26" s="71">
        <f>D26/D20-1</f>
        <v>0.12616241926400007</v>
      </c>
    </row>
    <row r="27" spans="3:8" ht="15.75" customHeight="1">
      <c r="C27" s="20">
        <f t="shared" si="0"/>
        <v>0</v>
      </c>
      <c r="D27" s="53">
        <f t="shared" si="2"/>
        <v>256.15690388578946</v>
      </c>
      <c r="E27" s="72"/>
    </row>
    <row r="28" spans="3:8" ht="15.75" customHeight="1">
      <c r="C28" s="20">
        <f t="shared" si="0"/>
        <v>0</v>
      </c>
      <c r="D28" s="34">
        <f t="shared" si="2"/>
        <v>261.28004196350525</v>
      </c>
      <c r="E28" s="72"/>
    </row>
    <row r="29" spans="3:8" ht="15.75" customHeight="1">
      <c r="C29" s="20">
        <f t="shared" si="0"/>
        <v>0</v>
      </c>
      <c r="D29" s="34">
        <f t="shared" si="2"/>
        <v>266.50564280277536</v>
      </c>
      <c r="E29" s="73">
        <f>D29/D20-1</f>
        <v>0.19509256862231106</v>
      </c>
    </row>
    <row r="30" spans="3:8" ht="15.75" customHeight="1">
      <c r="C30" s="20">
        <f t="shared" si="0"/>
        <v>0</v>
      </c>
      <c r="D30" s="34">
        <f t="shared" si="2"/>
        <v>271.83575565883086</v>
      </c>
      <c r="E30" s="72"/>
    </row>
    <row r="31" spans="3:8" ht="15.75" customHeight="1">
      <c r="C31" s="20">
        <f t="shared" si="0"/>
        <v>0</v>
      </c>
      <c r="D31" s="34">
        <f t="shared" si="2"/>
        <v>277.27247077200747</v>
      </c>
      <c r="E31" s="72"/>
    </row>
    <row r="32" spans="3:8" ht="15.75" customHeight="1">
      <c r="C32" s="20">
        <f t="shared" si="0"/>
        <v>0</v>
      </c>
      <c r="D32" s="37">
        <f t="shared" si="2"/>
        <v>282.81792018744761</v>
      </c>
      <c r="E32" s="75">
        <f>D32/D20-1</f>
        <v>0.26824179456254527</v>
      </c>
    </row>
    <row r="33" spans="3:5" ht="15.75" customHeight="1">
      <c r="C33" s="20">
        <f t="shared" si="0"/>
        <v>0</v>
      </c>
      <c r="D33" s="21">
        <f t="shared" si="2"/>
        <v>288.47427859119659</v>
      </c>
      <c r="E33" s="76"/>
    </row>
    <row r="34" spans="3:5" ht="15.75" customHeight="1">
      <c r="C34" s="20">
        <f t="shared" si="0"/>
        <v>0</v>
      </c>
      <c r="D34" s="34">
        <f t="shared" si="2"/>
        <v>294.24376416302056</v>
      </c>
      <c r="E34" s="77"/>
    </row>
    <row r="35" spans="3:5" ht="15.75" customHeight="1">
      <c r="C35" s="20">
        <f t="shared" si="0"/>
        <v>0</v>
      </c>
      <c r="D35" s="34">
        <f t="shared" si="2"/>
        <v>300.128639446281</v>
      </c>
      <c r="E35" s="77"/>
    </row>
    <row r="36" spans="3:5" ht="15.75" customHeight="1">
      <c r="C36" s="20">
        <f t="shared" si="0"/>
        <v>0</v>
      </c>
      <c r="D36" s="34">
        <f t="shared" si="2"/>
        <v>306.13121223520665</v>
      </c>
      <c r="E36" s="77"/>
    </row>
    <row r="37" spans="3:5" ht="15.75" customHeight="1">
      <c r="C37" s="20">
        <f t="shared" si="0"/>
        <v>0</v>
      </c>
      <c r="D37" s="37">
        <f t="shared" si="2"/>
        <v>312.25383647991077</v>
      </c>
      <c r="E37" s="79">
        <f>D37/D20-1</f>
        <v>0.40024141919242506</v>
      </c>
    </row>
    <row r="38" spans="3:5" ht="15.75" customHeight="1"/>
    <row r="39" spans="3:5" ht="15.75" customHeight="1"/>
    <row r="40" spans="3:5" ht="15.75" customHeight="1"/>
    <row r="41" spans="3:5" ht="15.75" customHeight="1"/>
    <row r="42" spans="3:5" ht="15.75" customHeight="1"/>
    <row r="43" spans="3:5" ht="15.75" customHeight="1"/>
    <row r="44" spans="3:5" ht="15.75" customHeight="1"/>
    <row r="45" spans="3:5" ht="15.75" customHeight="1"/>
    <row r="46" spans="3:5" ht="15.75" customHeight="1"/>
    <row r="47" spans="3:5" ht="15.75" customHeight="1"/>
    <row r="48" spans="3:5" ht="15.75" customHeight="1"/>
    <row r="49" spans="33:59" ht="15.75" customHeight="1"/>
    <row r="50" spans="33:59" ht="15.75" customHeight="1"/>
    <row r="51" spans="33:59" ht="15.75" customHeight="1"/>
    <row r="52" spans="33:59" ht="15.75" customHeight="1"/>
    <row r="53" spans="33:59" ht="15.75" customHeight="1"/>
    <row r="54" spans="33:59" ht="15.75" customHeight="1"/>
    <row r="55" spans="33:59" ht="15.75" customHeight="1"/>
    <row r="56" spans="33:59" ht="15.75" customHeight="1"/>
    <row r="57" spans="33:59" ht="15.75" customHeight="1"/>
    <row r="58" spans="33:59" ht="15.75" customHeight="1"/>
    <row r="59" spans="33:59" ht="15.75" customHeight="1"/>
    <row r="60" spans="33:59" ht="15.75" customHeight="1"/>
    <row r="61" spans="33:59" ht="15.75" customHeight="1"/>
    <row r="62" spans="33:59" ht="15.75" customHeight="1"/>
    <row r="63" spans="33:59" ht="15.75" customHeight="1">
      <c r="AG63" s="104" t="s">
        <v>36</v>
      </c>
      <c r="AH63" s="104" t="s">
        <v>37</v>
      </c>
      <c r="AI63" s="104" t="s">
        <v>38</v>
      </c>
      <c r="AJ63" s="104" t="s">
        <v>39</v>
      </c>
      <c r="AK63" s="104" t="s">
        <v>40</v>
      </c>
      <c r="AL63" s="104" t="s">
        <v>41</v>
      </c>
      <c r="AM63" s="104" t="s">
        <v>42</v>
      </c>
      <c r="AN63" s="104" t="s">
        <v>43</v>
      </c>
      <c r="AO63" s="104" t="s">
        <v>44</v>
      </c>
      <c r="AP63" s="104" t="s">
        <v>45</v>
      </c>
      <c r="AQ63" s="104" t="s">
        <v>46</v>
      </c>
      <c r="AR63" s="104" t="s">
        <v>47</v>
      </c>
      <c r="AS63" s="104" t="s">
        <v>48</v>
      </c>
      <c r="AT63" s="104" t="s">
        <v>49</v>
      </c>
      <c r="AU63" s="104" t="s">
        <v>50</v>
      </c>
      <c r="AV63" s="104" t="s">
        <v>51</v>
      </c>
      <c r="AW63" s="104" t="s">
        <v>52</v>
      </c>
      <c r="AX63" s="104" t="s">
        <v>53</v>
      </c>
      <c r="AY63" s="104" t="s">
        <v>54</v>
      </c>
      <c r="AZ63" s="104" t="s">
        <v>55</v>
      </c>
      <c r="BB63" s="104" t="s">
        <v>56</v>
      </c>
      <c r="BC63" s="104" t="s">
        <v>57</v>
      </c>
      <c r="BD63" s="104" t="s">
        <v>58</v>
      </c>
      <c r="BE63" s="104" t="s">
        <v>59</v>
      </c>
      <c r="BF63" s="104" t="s">
        <v>60</v>
      </c>
      <c r="BG63" s="104" t="s">
        <v>61</v>
      </c>
    </row>
    <row r="64" spans="33:59" ht="15.75" customHeight="1"/>
    <row r="65" spans="32:59" ht="15.75" customHeight="1">
      <c r="AF65" s="105">
        <f t="shared" ref="AF65:AF81" si="3">+AF66*(1-$I$8)</f>
        <v>158.17875385828398</v>
      </c>
      <c r="AG65" s="105">
        <f>IF(AF65&gt;'Opciones financieras'!$D$24,'Opciones financieras'!$C$24*100*(AF65-'Opciones financieras'!$D$24-'Opciones financieras'!$E$24),0-'Opciones financieras'!$C$24*100*'Opciones financieras'!$E$24)</f>
        <v>0</v>
      </c>
      <c r="AH65" s="105">
        <f>IF(AF65&gt;'Opciones financieras'!$D$25,'Opciones financieras'!$C$25*100*(AF65-'Opciones financieras'!$D$25-'Opciones financieras'!$E$25),0-'Opciones financieras'!$C$25*100*'Opciones financieras'!$E$25)</f>
        <v>0</v>
      </c>
      <c r="AI65" s="105">
        <f>IF(AF65&gt;'Opciones financieras'!$D$26,'Opciones financieras'!$C$26*100*(AF65-'Opciones financieras'!$D$26-'Opciones financieras'!$E$26),0-'Opciones financieras'!$C$26*100*'Opciones financieras'!$E$26)</f>
        <v>0</v>
      </c>
      <c r="AJ65" s="105">
        <f>IF(AF65&gt;'Opciones financieras'!$D$27,'Opciones financieras'!$C$27*100*(AF65-'Opciones financieras'!$D$27-'Opciones financieras'!$E$27),0-'Opciones financieras'!$C$27*100*'Opciones financieras'!$E$27)</f>
        <v>0</v>
      </c>
      <c r="AK65" s="105">
        <f>IF(AF65&gt;'Opciones financieras'!$D$28,'Opciones financieras'!$C$28*100*(AF65-'Opciones financieras'!$D$28-'Opciones financieras'!$E$28),0-'Opciones financieras'!$C$28*100*'Opciones financieras'!$E$28)</f>
        <v>0</v>
      </c>
      <c r="AL65" s="105">
        <f>IF(AF65&gt;'Opciones financieras'!$D$29,'Opciones financieras'!$C$29*100*(AF65-'Opciones financieras'!$D$29-'Opciones financieras'!$E$29),0-'Opciones financieras'!$C$29*100*'Opciones financieras'!$E$29)</f>
        <v>0</v>
      </c>
      <c r="AM65" s="105">
        <f>IF(AF65&gt;'Opciones financieras'!$D$30,'Opciones financieras'!$C$30*100*(AF65-'Opciones financieras'!$D$30-'Opciones financieras'!$E$30),0-'Opciones financieras'!$C$30*100*'Opciones financieras'!$E$30)</f>
        <v>0</v>
      </c>
      <c r="AN65" s="105">
        <f>IF(AF65&gt;'Opciones financieras'!$D$31,'Opciones financieras'!$C$31*100*(AF65-'Opciones financieras'!$D$31-'Opciones financieras'!$E$31),0-'Opciones financieras'!$C$31*100*'Opciones financieras'!$E$31)</f>
        <v>0</v>
      </c>
      <c r="AO65" s="105">
        <f>IF(AF65&gt;'Opciones financieras'!$D$32,'Opciones financieras'!$C$32*100*(AF65-'Opciones financieras'!$D$32-'Opciones financieras'!$E$32),0-'Opciones financieras'!$C$32*100*'Opciones financieras'!$E$32)</f>
        <v>0</v>
      </c>
      <c r="AP65" s="105">
        <f>IF(AF65&gt;'Opciones financieras'!$D$33,'Opciones financieras'!$C$33*100*(AF65-'Opciones financieras'!$D$33-'Opciones financieras'!$E$33),0-'Opciones financieras'!$C$33*100*'Opciones financieras'!$E$33)</f>
        <v>0</v>
      </c>
      <c r="AQ65" s="105">
        <f>IF(AF65&gt;'Opciones financieras'!$D$34,'Opciones financieras'!$C$34*100*(AF65-'Opciones financieras'!$D$34-'Opciones financieras'!$E$34),0-'Opciones financieras'!$C$34*100*'Opciones financieras'!$E$34)</f>
        <v>0</v>
      </c>
      <c r="AR65" s="105">
        <f>IF(AF65&gt;'Opciones financieras'!$D$35,'Opciones financieras'!$C$35*100*(AF65-'Opciones financieras'!$D$35-'Opciones financieras'!$E$35),0-'Opciones financieras'!$C$35*100*'Opciones financieras'!$E$35)</f>
        <v>0</v>
      </c>
      <c r="AS65" s="105">
        <f>IF(AF65&gt;'Opciones financieras'!$D$36,'Opciones financieras'!$C$36*100*(AF65-'Opciones financieras'!$D$36-'Opciones financieras'!$E$36),0-'Opciones financieras'!$C$36*100*'Opciones financieras'!$E$36)</f>
        <v>0</v>
      </c>
      <c r="AT65" s="105">
        <f>IF(AF65&gt;'Opciones financieras'!$D$37,'Opciones financieras'!$C$37*100*(AF65-'Opciones financieras'!$D$37-'Opciones financieras'!$E$37),0-'Opciones financieras'!$C$37*100*'Opciones financieras'!$E$37)</f>
        <v>0</v>
      </c>
      <c r="AU65" s="105">
        <f>IF(AF65&gt;'Opciones financieras'!$D$38,'Opciones financieras'!$C$38*100*(AF65-'Opciones financieras'!$D$38-'Opciones financieras'!$E$38),0-'Opciones financieras'!$C$38*100*'Opciones financieras'!$E$38)</f>
        <v>0</v>
      </c>
      <c r="AV65" s="105">
        <f>IF(AF65&gt;'Opciones financieras'!$D$39,'Opciones financieras'!$C$39*100*(AF65-'Opciones financieras'!$D$39-'Opciones financieras'!$E$39),0-'Opciones financieras'!$C$39*100*'Opciones financieras'!$E$39)</f>
        <v>0</v>
      </c>
      <c r="AW65" s="105">
        <f>IF(AF65&gt;'Opciones financieras'!$D$40,'Opciones financieras'!$C$40*100*(AF65-'Opciones financieras'!$D$40-'Opciones financieras'!$E$40),0-'Opciones financieras'!$C$40*100*'Opciones financieras'!$E$40)</f>
        <v>0</v>
      </c>
      <c r="AX65" s="105">
        <f>IF(AF65&gt;'Opciones financieras'!$D$41,'Opciones financieras'!$C$41*100*(AF65-'Opciones financieras'!$D$41-'Opciones financieras'!$E$41),0-'Opciones financieras'!$C$41*100*'Opciones financieras'!$E$41)</f>
        <v>0</v>
      </c>
      <c r="AY65" s="105">
        <f>IF(AF65&gt;'Opciones financieras'!$D$42,'Opciones financieras'!$C$42*100*(AF65-'Opciones financieras'!$D$42-'Opciones financieras'!$E$42),0-'Opciones financieras'!$C$42*100*'Opciones financieras'!$E$42)</f>
        <v>0</v>
      </c>
      <c r="AZ65" s="105">
        <f>IF(AF65&gt;'Opciones financieras'!$D$43,'Opciones financieras'!$C$43*100*(AF65-'Opciones financieras'!$D$43-'Opciones financieras'!$E$43),0-'Opciones financieras'!$C$43*100*'Opciones financieras'!$E$43)</f>
        <v>0</v>
      </c>
      <c r="BB65" s="104">
        <f>'Opciones financieras'!$C$74*AF65+'Opciones financieras'!$F$74</f>
        <v>0</v>
      </c>
      <c r="BC65" s="104">
        <f>'Opciones financieras'!$C$75*AF65+'Opciones financieras'!$F$75</f>
        <v>0</v>
      </c>
      <c r="BD65" s="104">
        <f>'Opciones financieras'!$C$76*AF65+'Opciones financieras'!$F$76</f>
        <v>0</v>
      </c>
      <c r="BE65" s="104">
        <f>'Opciones financieras'!$C$77*AF65+'Opciones financieras'!$F$77</f>
        <v>0</v>
      </c>
      <c r="BF65" s="104">
        <f>'Opciones financieras'!$C$78*AF65+'Opciones financieras'!$F$78</f>
        <v>0</v>
      </c>
      <c r="BG65" s="104">
        <f>'Opciones financieras'!$C$79*AF65+'Opciones financieras'!$F$79</f>
        <v>0</v>
      </c>
    </row>
    <row r="66" spans="32:59" ht="15.75" customHeight="1">
      <c r="AF66" s="105">
        <f t="shared" si="3"/>
        <v>161.40689169212652</v>
      </c>
      <c r="AG66" s="105">
        <f>IF(AF66&gt;'Opciones financieras'!$D$24,'Opciones financieras'!$C$24*100*(AF66-'Opciones financieras'!$D$24-'Opciones financieras'!$E$24),0-'Opciones financieras'!$C$24*100*'Opciones financieras'!$E$24)</f>
        <v>0</v>
      </c>
      <c r="AH66" s="105">
        <f>IF(AF66&gt;'Opciones financieras'!$D$25,'Opciones financieras'!$C$25*100*(AF66-'Opciones financieras'!$D$25-'Opciones financieras'!$E$25),0-'Opciones financieras'!$C$25*100*'Opciones financieras'!$E$25)</f>
        <v>0</v>
      </c>
      <c r="AI66" s="105">
        <f>IF(AF66&gt;'Opciones financieras'!$D$26,'Opciones financieras'!$C$26*100*(AF66-'Opciones financieras'!$D$26-'Opciones financieras'!$E$26),0-'Opciones financieras'!$C$26*100*'Opciones financieras'!$E$26)</f>
        <v>0</v>
      </c>
      <c r="AJ66" s="105">
        <f>IF(AF66&gt;'Opciones financieras'!$D$27,'Opciones financieras'!$C$27*100*(AF66-'Opciones financieras'!$D$27-'Opciones financieras'!$E$27),0-'Opciones financieras'!$C$27*100*'Opciones financieras'!$E$27)</f>
        <v>0</v>
      </c>
      <c r="AK66" s="105">
        <f>IF(AF66&gt;'Opciones financieras'!$D$28,'Opciones financieras'!$C$28*100*(AF66-'Opciones financieras'!$D$28-'Opciones financieras'!$E$28),0-'Opciones financieras'!$C$28*100*'Opciones financieras'!$E$28)</f>
        <v>0</v>
      </c>
      <c r="AL66" s="105">
        <f>IF(AF66&gt;'Opciones financieras'!$D$29,'Opciones financieras'!$C$29*100*(AF66-'Opciones financieras'!$D$29-'Opciones financieras'!$E$29),0-'Opciones financieras'!$C$29*100*'Opciones financieras'!$E$29)</f>
        <v>0</v>
      </c>
      <c r="AM66" s="105">
        <f>IF(AF66&gt;'Opciones financieras'!$D$30,'Opciones financieras'!$C$30*100*(AF66-'Opciones financieras'!$D$30-'Opciones financieras'!$E$30),0-'Opciones financieras'!$C$30*100*'Opciones financieras'!$E$30)</f>
        <v>0</v>
      </c>
      <c r="AN66" s="105">
        <f>IF(AF66&gt;'Opciones financieras'!$D$31,'Opciones financieras'!$C$31*100*(AF66-'Opciones financieras'!$D$31-'Opciones financieras'!$E$31),0-'Opciones financieras'!$C$31*100*'Opciones financieras'!$E$31)</f>
        <v>0</v>
      </c>
      <c r="AO66" s="105">
        <f>IF(AF66&gt;'Opciones financieras'!$D$32,'Opciones financieras'!$C$32*100*(AF66-'Opciones financieras'!$D$32-'Opciones financieras'!$E$32),0-'Opciones financieras'!$C$32*100*'Opciones financieras'!$E$32)</f>
        <v>0</v>
      </c>
      <c r="AP66" s="105">
        <f>IF(AF66&gt;'Opciones financieras'!$D$33,'Opciones financieras'!$C$33*100*(AF66-'Opciones financieras'!$D$33-'Opciones financieras'!$E$33),0-'Opciones financieras'!$C$33*100*'Opciones financieras'!$E$33)</f>
        <v>0</v>
      </c>
      <c r="AQ66" s="105">
        <f>IF(AF66&gt;'Opciones financieras'!$D$34,'Opciones financieras'!$C$34*100*(AF66-'Opciones financieras'!$D$34-'Opciones financieras'!$E$34),0-'Opciones financieras'!$C$34*100*'Opciones financieras'!$E$34)</f>
        <v>0</v>
      </c>
      <c r="AR66" s="105">
        <f>IF(AF66&gt;'Opciones financieras'!$D$35,'Opciones financieras'!$C$35*100*(AF66-'Opciones financieras'!$D$35-'Opciones financieras'!$E$35),0-'Opciones financieras'!$C$35*100*'Opciones financieras'!$E$35)</f>
        <v>0</v>
      </c>
      <c r="AS66" s="105">
        <f>IF(AF66&gt;'Opciones financieras'!$D$36,'Opciones financieras'!$C$36*100*(AF66-'Opciones financieras'!$D$36-'Opciones financieras'!$E$36),0-'Opciones financieras'!$C$36*100*'Opciones financieras'!$E$36)</f>
        <v>0</v>
      </c>
      <c r="AT66" s="105">
        <f>IF(AF66&gt;'Opciones financieras'!$D$37,'Opciones financieras'!$C$37*100*(AF66-'Opciones financieras'!$D$37-'Opciones financieras'!$E$37),0-'Opciones financieras'!$C$37*100*'Opciones financieras'!$E$37)</f>
        <v>0</v>
      </c>
      <c r="AU66" s="105">
        <f>IF(AF66&gt;'Opciones financieras'!$D$38,'Opciones financieras'!$C$38*100*(AF66-'Opciones financieras'!$D$38-'Opciones financieras'!$E$38),0-'Opciones financieras'!$C$38*100*'Opciones financieras'!$E$38)</f>
        <v>0</v>
      </c>
      <c r="AV66" s="105">
        <f>IF(AF66&gt;'Opciones financieras'!$D$39,'Opciones financieras'!$C$39*100*(AF66-'Opciones financieras'!$D$39-'Opciones financieras'!$E$39),0-'Opciones financieras'!$C$39*100*'Opciones financieras'!$E$39)</f>
        <v>0</v>
      </c>
      <c r="AW66" s="105">
        <f>IF(AF66&gt;'Opciones financieras'!$D$40,'Opciones financieras'!$C$40*100*(AF66-'Opciones financieras'!$D$40-'Opciones financieras'!$E$40),0-'Opciones financieras'!$C$40*100*'Opciones financieras'!$E$40)</f>
        <v>0</v>
      </c>
      <c r="AX66" s="105">
        <f>IF(AF66&gt;'Opciones financieras'!$D$41,'Opciones financieras'!$C$41*100*(AF66-'Opciones financieras'!$D$41-'Opciones financieras'!$E$41),0-'Opciones financieras'!$C$41*100*'Opciones financieras'!$E$41)</f>
        <v>0</v>
      </c>
      <c r="AY66" s="105">
        <f>IF(AF66&gt;'Opciones financieras'!$D$42,'Opciones financieras'!$C$42*100*(AF66-'Opciones financieras'!$D$42-'Opciones financieras'!$E$42),0-'Opciones financieras'!$C$42*100*'Opciones financieras'!$E$42)</f>
        <v>0</v>
      </c>
      <c r="AZ66" s="105">
        <f>IF(AF66&gt;'Opciones financieras'!$D$43,'Opciones financieras'!$C$43*100*(AF66-'Opciones financieras'!$D$43-'Opciones financieras'!$E$43),0-'Opciones financieras'!$C$43*100*'Opciones financieras'!$E$43)</f>
        <v>0</v>
      </c>
      <c r="BB66" s="104">
        <f>'Opciones financieras'!$C$74*AF66+'Opciones financieras'!$F$74</f>
        <v>0</v>
      </c>
      <c r="BC66" s="104">
        <f>'Opciones financieras'!$C$75*AF66+'Opciones financieras'!$F$75</f>
        <v>0</v>
      </c>
      <c r="BD66" s="104">
        <f>'Opciones financieras'!$C$76*AF66+'Opciones financieras'!$F$76</f>
        <v>0</v>
      </c>
      <c r="BE66" s="104">
        <f>'Opciones financieras'!$C$77*AF66+'Opciones financieras'!$F$77</f>
        <v>0</v>
      </c>
      <c r="BF66" s="104">
        <f>'Opciones financieras'!$C$78*AF66+'Opciones financieras'!$F$78</f>
        <v>0</v>
      </c>
      <c r="BG66" s="104">
        <f>'Opciones financieras'!$C$79*AF66+'Opciones financieras'!$F$79</f>
        <v>0</v>
      </c>
    </row>
    <row r="67" spans="32:59" ht="15.75" customHeight="1">
      <c r="AF67" s="105">
        <f t="shared" si="3"/>
        <v>164.70090988992501</v>
      </c>
      <c r="AG67" s="105">
        <f>IF(AF67&gt;'Opciones financieras'!$D$24,'Opciones financieras'!$C$24*100*(AF67-'Opciones financieras'!$D$24-'Opciones financieras'!$E$24),0-'Opciones financieras'!$C$24*100*'Opciones financieras'!$E$24)</f>
        <v>0</v>
      </c>
      <c r="AH67" s="105">
        <f>IF(AF67&gt;'Opciones financieras'!$D$25,'Opciones financieras'!$C$25*100*(AF67-'Opciones financieras'!$D$25-'Opciones financieras'!$E$25),0-'Opciones financieras'!$C$25*100*'Opciones financieras'!$E$25)</f>
        <v>0</v>
      </c>
      <c r="AI67" s="105">
        <f>IF(AF67&gt;'Opciones financieras'!$D$26,'Opciones financieras'!$C$26*100*(AF67-'Opciones financieras'!$D$26-'Opciones financieras'!$E$26),0-'Opciones financieras'!$C$26*100*'Opciones financieras'!$E$26)</f>
        <v>0</v>
      </c>
      <c r="AJ67" s="105">
        <f>IF(AF67&gt;'Opciones financieras'!$D$27,'Opciones financieras'!$C$27*100*(AF67-'Opciones financieras'!$D$27-'Opciones financieras'!$E$27),0-'Opciones financieras'!$C$27*100*'Opciones financieras'!$E$27)</f>
        <v>0</v>
      </c>
      <c r="AK67" s="105">
        <f>IF(AF67&gt;'Opciones financieras'!$D$28,'Opciones financieras'!$C$28*100*(AF67-'Opciones financieras'!$D$28-'Opciones financieras'!$E$28),0-'Opciones financieras'!$C$28*100*'Opciones financieras'!$E$28)</f>
        <v>0</v>
      </c>
      <c r="AL67" s="105">
        <f>IF(AF67&gt;'Opciones financieras'!$D$29,'Opciones financieras'!$C$29*100*(AF67-'Opciones financieras'!$D$29-'Opciones financieras'!$E$29),0-'Opciones financieras'!$C$29*100*'Opciones financieras'!$E$29)</f>
        <v>0</v>
      </c>
      <c r="AM67" s="105">
        <f>IF(AF67&gt;'Opciones financieras'!$D$30,'Opciones financieras'!$C$30*100*(AF67-'Opciones financieras'!$D$30-'Opciones financieras'!$E$30),0-'Opciones financieras'!$C$30*100*'Opciones financieras'!$E$30)</f>
        <v>0</v>
      </c>
      <c r="AN67" s="105">
        <f>IF(AF67&gt;'Opciones financieras'!$D$31,'Opciones financieras'!$C$31*100*(AF67-'Opciones financieras'!$D$31-'Opciones financieras'!$E$31),0-'Opciones financieras'!$C$31*100*'Opciones financieras'!$E$31)</f>
        <v>0</v>
      </c>
      <c r="AO67" s="105">
        <f>IF(AF67&gt;'Opciones financieras'!$D$32,'Opciones financieras'!$C$32*100*(AF67-'Opciones financieras'!$D$32-'Opciones financieras'!$E$32),0-'Opciones financieras'!$C$32*100*'Opciones financieras'!$E$32)</f>
        <v>0</v>
      </c>
      <c r="AP67" s="105">
        <f>IF(AF67&gt;'Opciones financieras'!$D$33,'Opciones financieras'!$C$33*100*(AF67-'Opciones financieras'!$D$33-'Opciones financieras'!$E$33),0-'Opciones financieras'!$C$33*100*'Opciones financieras'!$E$33)</f>
        <v>0</v>
      </c>
      <c r="AQ67" s="105">
        <f>IF(AF67&gt;'Opciones financieras'!$D$34,'Opciones financieras'!$C$34*100*(AF67-'Opciones financieras'!$D$34-'Opciones financieras'!$E$34),0-'Opciones financieras'!$C$34*100*'Opciones financieras'!$E$34)</f>
        <v>0</v>
      </c>
      <c r="AR67" s="105">
        <f>IF(AF67&gt;'Opciones financieras'!$D$35,'Opciones financieras'!$C$35*100*(AF67-'Opciones financieras'!$D$35-'Opciones financieras'!$E$35),0-'Opciones financieras'!$C$35*100*'Opciones financieras'!$E$35)</f>
        <v>0</v>
      </c>
      <c r="AS67" s="105">
        <f>IF(AF67&gt;'Opciones financieras'!$D$36,'Opciones financieras'!$C$36*100*(AF67-'Opciones financieras'!$D$36-'Opciones financieras'!$E$36),0-'Opciones financieras'!$C$36*100*'Opciones financieras'!$E$36)</f>
        <v>0</v>
      </c>
      <c r="AT67" s="105">
        <f>IF(AF67&gt;'Opciones financieras'!$D$37,'Opciones financieras'!$C$37*100*(AF67-'Opciones financieras'!$D$37-'Opciones financieras'!$E$37),0-'Opciones financieras'!$C$37*100*'Opciones financieras'!$E$37)</f>
        <v>0</v>
      </c>
      <c r="AU67" s="105">
        <f>IF(AF67&gt;'Opciones financieras'!$D$38,'Opciones financieras'!$C$38*100*(AF67-'Opciones financieras'!$D$38-'Opciones financieras'!$E$38),0-'Opciones financieras'!$C$38*100*'Opciones financieras'!$E$38)</f>
        <v>0</v>
      </c>
      <c r="AV67" s="105">
        <f>IF(AF67&gt;'Opciones financieras'!$D$39,'Opciones financieras'!$C$39*100*(AF67-'Opciones financieras'!$D$39-'Opciones financieras'!$E$39),0-'Opciones financieras'!$C$39*100*'Opciones financieras'!$E$39)</f>
        <v>0</v>
      </c>
      <c r="AW67" s="105">
        <f>IF(AF67&gt;'Opciones financieras'!$D$40,'Opciones financieras'!$C$40*100*(AF67-'Opciones financieras'!$D$40-'Opciones financieras'!$E$40),0-'Opciones financieras'!$C$40*100*'Opciones financieras'!$E$40)</f>
        <v>0</v>
      </c>
      <c r="AX67" s="105">
        <f>IF(AF67&gt;'Opciones financieras'!$D$41,'Opciones financieras'!$C$41*100*(AF67-'Opciones financieras'!$D$41-'Opciones financieras'!$E$41),0-'Opciones financieras'!$C$41*100*'Opciones financieras'!$E$41)</f>
        <v>0</v>
      </c>
      <c r="AY67" s="105">
        <f>IF(AF67&gt;'Opciones financieras'!$D$42,'Opciones financieras'!$C$42*100*(AF67-'Opciones financieras'!$D$42-'Opciones financieras'!$E$42),0-'Opciones financieras'!$C$42*100*'Opciones financieras'!$E$42)</f>
        <v>0</v>
      </c>
      <c r="AZ67" s="105">
        <f>IF(AF67&gt;'Opciones financieras'!$D$43,'Opciones financieras'!$C$43*100*(AF67-'Opciones financieras'!$D$43-'Opciones financieras'!$E$43),0-'Opciones financieras'!$C$43*100*'Opciones financieras'!$E$43)</f>
        <v>0</v>
      </c>
      <c r="BB67" s="104">
        <f>'Opciones financieras'!$C$74*AF67+'Opciones financieras'!$F$74</f>
        <v>0</v>
      </c>
      <c r="BC67" s="104">
        <f>'Opciones financieras'!$C$75*AF67+'Opciones financieras'!$F$75</f>
        <v>0</v>
      </c>
      <c r="BD67" s="104">
        <f>'Opciones financieras'!$C$76*AF67+'Opciones financieras'!$F$76</f>
        <v>0</v>
      </c>
      <c r="BE67" s="104">
        <f>'Opciones financieras'!$C$77*AF67+'Opciones financieras'!$F$77</f>
        <v>0</v>
      </c>
      <c r="BF67" s="104">
        <f>'Opciones financieras'!$C$78*AF67+'Opciones financieras'!$F$78</f>
        <v>0</v>
      </c>
      <c r="BG67" s="104">
        <f>'Opciones financieras'!$C$79*AF67+'Opciones financieras'!$F$79</f>
        <v>0</v>
      </c>
    </row>
    <row r="68" spans="32:59" ht="15.75" customHeight="1">
      <c r="AF68" s="105">
        <f t="shared" si="3"/>
        <v>168.06215294890308</v>
      </c>
      <c r="AG68" s="105">
        <f>IF(AF68&gt;'Opciones financieras'!$D$24,'Opciones financieras'!$C$24*100*(AF68-'Opciones financieras'!$D$24-'Opciones financieras'!$E$24),0-'Opciones financieras'!$C$24*100*'Opciones financieras'!$E$24)</f>
        <v>0</v>
      </c>
      <c r="AH68" s="105">
        <f>IF(AF68&gt;'Opciones financieras'!$D$25,'Opciones financieras'!$C$25*100*(AF68-'Opciones financieras'!$D$25-'Opciones financieras'!$E$25),0-'Opciones financieras'!$C$25*100*'Opciones financieras'!$E$25)</f>
        <v>0</v>
      </c>
      <c r="AI68" s="105">
        <f>IF(AF68&gt;'Opciones financieras'!$D$26,'Opciones financieras'!$C$26*100*(AF68-'Opciones financieras'!$D$26-'Opciones financieras'!$E$26),0-'Opciones financieras'!$C$26*100*'Opciones financieras'!$E$26)</f>
        <v>0</v>
      </c>
      <c r="AJ68" s="105">
        <f>IF(AF68&gt;'Opciones financieras'!$D$27,'Opciones financieras'!$C$27*100*(AF68-'Opciones financieras'!$D$27-'Opciones financieras'!$E$27),0-'Opciones financieras'!$C$27*100*'Opciones financieras'!$E$27)</f>
        <v>0</v>
      </c>
      <c r="AK68" s="105">
        <f>IF(AF68&gt;'Opciones financieras'!$D$28,'Opciones financieras'!$C$28*100*(AF68-'Opciones financieras'!$D$28-'Opciones financieras'!$E$28),0-'Opciones financieras'!$C$28*100*'Opciones financieras'!$E$28)</f>
        <v>0</v>
      </c>
      <c r="AL68" s="105">
        <f>IF(AF68&gt;'Opciones financieras'!$D$29,'Opciones financieras'!$C$29*100*(AF68-'Opciones financieras'!$D$29-'Opciones financieras'!$E$29),0-'Opciones financieras'!$C$29*100*'Opciones financieras'!$E$29)</f>
        <v>0</v>
      </c>
      <c r="AM68" s="105">
        <f>IF(AF68&gt;'Opciones financieras'!$D$30,'Opciones financieras'!$C$30*100*(AF68-'Opciones financieras'!$D$30-'Opciones financieras'!$E$30),0-'Opciones financieras'!$C$30*100*'Opciones financieras'!$E$30)</f>
        <v>0</v>
      </c>
      <c r="AN68" s="105">
        <f>IF(AF68&gt;'Opciones financieras'!$D$31,'Opciones financieras'!$C$31*100*(AF68-'Opciones financieras'!$D$31-'Opciones financieras'!$E$31),0-'Opciones financieras'!$C$31*100*'Opciones financieras'!$E$31)</f>
        <v>0</v>
      </c>
      <c r="AO68" s="105">
        <f>IF(AF68&gt;'Opciones financieras'!$D$32,'Opciones financieras'!$C$32*100*(AF68-'Opciones financieras'!$D$32-'Opciones financieras'!$E$32),0-'Opciones financieras'!$C$32*100*'Opciones financieras'!$E$32)</f>
        <v>0</v>
      </c>
      <c r="AP68" s="105">
        <f>IF(AF68&gt;'Opciones financieras'!$D$33,'Opciones financieras'!$C$33*100*(AF68-'Opciones financieras'!$D$33-'Opciones financieras'!$E$33),0-'Opciones financieras'!$C$33*100*'Opciones financieras'!$E$33)</f>
        <v>0</v>
      </c>
      <c r="AQ68" s="105">
        <f>IF(AF68&gt;'Opciones financieras'!$D$34,'Opciones financieras'!$C$34*100*(AF68-'Opciones financieras'!$D$34-'Opciones financieras'!$E$34),0-'Opciones financieras'!$C$34*100*'Opciones financieras'!$E$34)</f>
        <v>0</v>
      </c>
      <c r="AR68" s="105">
        <f>IF(AF68&gt;'Opciones financieras'!$D$35,'Opciones financieras'!$C$35*100*(AF68-'Opciones financieras'!$D$35-'Opciones financieras'!$E$35),0-'Opciones financieras'!$C$35*100*'Opciones financieras'!$E$35)</f>
        <v>0</v>
      </c>
      <c r="AS68" s="105">
        <f>IF(AF68&gt;'Opciones financieras'!$D$36,'Opciones financieras'!$C$36*100*(AF68-'Opciones financieras'!$D$36-'Opciones financieras'!$E$36),0-'Opciones financieras'!$C$36*100*'Opciones financieras'!$E$36)</f>
        <v>0</v>
      </c>
      <c r="AT68" s="105">
        <f>IF(AF68&gt;'Opciones financieras'!$D$37,'Opciones financieras'!$C$37*100*(AF68-'Opciones financieras'!$D$37-'Opciones financieras'!$E$37),0-'Opciones financieras'!$C$37*100*'Opciones financieras'!$E$37)</f>
        <v>0</v>
      </c>
      <c r="AU68" s="105">
        <f>IF(AF68&gt;'Opciones financieras'!$D$38,'Opciones financieras'!$C$38*100*(AF68-'Opciones financieras'!$D$38-'Opciones financieras'!$E$38),0-'Opciones financieras'!$C$38*100*'Opciones financieras'!$E$38)</f>
        <v>0</v>
      </c>
      <c r="AV68" s="105">
        <f>IF(AF68&gt;'Opciones financieras'!$D$39,'Opciones financieras'!$C$39*100*(AF68-'Opciones financieras'!$D$39-'Opciones financieras'!$E$39),0-'Opciones financieras'!$C$39*100*'Opciones financieras'!$E$39)</f>
        <v>0</v>
      </c>
      <c r="AW68" s="105">
        <f>IF(AF68&gt;'Opciones financieras'!$D$40,'Opciones financieras'!$C$40*100*(AF68-'Opciones financieras'!$D$40-'Opciones financieras'!$E$40),0-'Opciones financieras'!$C$40*100*'Opciones financieras'!$E$40)</f>
        <v>0</v>
      </c>
      <c r="AX68" s="105">
        <f>IF(AF68&gt;'Opciones financieras'!$D$41,'Opciones financieras'!$C$41*100*(AF68-'Opciones financieras'!$D$41-'Opciones financieras'!$E$41),0-'Opciones financieras'!$C$41*100*'Opciones financieras'!$E$41)</f>
        <v>0</v>
      </c>
      <c r="AY68" s="105">
        <f>IF(AF68&gt;'Opciones financieras'!$D$42,'Opciones financieras'!$C$42*100*(AF68-'Opciones financieras'!$D$42-'Opciones financieras'!$E$42),0-'Opciones financieras'!$C$42*100*'Opciones financieras'!$E$42)</f>
        <v>0</v>
      </c>
      <c r="AZ68" s="105">
        <f>IF(AF68&gt;'Opciones financieras'!$D$43,'Opciones financieras'!$C$43*100*(AF68-'Opciones financieras'!$D$43-'Opciones financieras'!$E$43),0-'Opciones financieras'!$C$43*100*'Opciones financieras'!$E$43)</f>
        <v>0</v>
      </c>
      <c r="BB68" s="104">
        <f>'Opciones financieras'!$C$74*AF68+'Opciones financieras'!$F$74</f>
        <v>0</v>
      </c>
      <c r="BC68" s="104">
        <f>'Opciones financieras'!$C$75*AF68+'Opciones financieras'!$F$75</f>
        <v>0</v>
      </c>
      <c r="BD68" s="104">
        <f>'Opciones financieras'!$C$76*AF68+'Opciones financieras'!$F$76</f>
        <v>0</v>
      </c>
      <c r="BE68" s="104">
        <f>'Opciones financieras'!$C$77*AF68+'Opciones financieras'!$F$77</f>
        <v>0</v>
      </c>
      <c r="BF68" s="104">
        <f>'Opciones financieras'!$C$78*AF68+'Opciones financieras'!$F$78</f>
        <v>0</v>
      </c>
      <c r="BG68" s="104">
        <f>'Opciones financieras'!$C$79*AF68+'Opciones financieras'!$F$79</f>
        <v>0</v>
      </c>
    </row>
    <row r="69" spans="32:59" ht="15.75" customHeight="1">
      <c r="AF69" s="105">
        <f t="shared" si="3"/>
        <v>171.49199280500315</v>
      </c>
      <c r="AG69" s="105">
        <f>IF(AF69&gt;'Opciones financieras'!$D$24,'Opciones financieras'!$C$24*100*(AF69-'Opciones financieras'!$D$24-'Opciones financieras'!$E$24),0-'Opciones financieras'!$C$24*100*'Opciones financieras'!$E$24)</f>
        <v>0</v>
      </c>
      <c r="AH69" s="105">
        <f>IF(AF69&gt;'Opciones financieras'!$D$25,'Opciones financieras'!$C$25*100*(AF69-'Opciones financieras'!$D$25-'Opciones financieras'!$E$25),0-'Opciones financieras'!$C$25*100*'Opciones financieras'!$E$25)</f>
        <v>0</v>
      </c>
      <c r="AI69" s="105">
        <f>IF(AF69&gt;'Opciones financieras'!$D$26,'Opciones financieras'!$C$26*100*(AF69-'Opciones financieras'!$D$26-'Opciones financieras'!$E$26),0-'Opciones financieras'!$C$26*100*'Opciones financieras'!$E$26)</f>
        <v>0</v>
      </c>
      <c r="AJ69" s="105">
        <f>IF(AF69&gt;'Opciones financieras'!$D$27,'Opciones financieras'!$C$27*100*(AF69-'Opciones financieras'!$D$27-'Opciones financieras'!$E$27),0-'Opciones financieras'!$C$27*100*'Opciones financieras'!$E$27)</f>
        <v>0</v>
      </c>
      <c r="AK69" s="105">
        <f>IF(AF69&gt;'Opciones financieras'!$D$28,'Opciones financieras'!$C$28*100*(AF69-'Opciones financieras'!$D$28-'Opciones financieras'!$E$28),0-'Opciones financieras'!$C$28*100*'Opciones financieras'!$E$28)</f>
        <v>0</v>
      </c>
      <c r="AL69" s="105">
        <f>IF(AF69&gt;'Opciones financieras'!$D$29,'Opciones financieras'!$C$29*100*(AF69-'Opciones financieras'!$D$29-'Opciones financieras'!$E$29),0-'Opciones financieras'!$C$29*100*'Opciones financieras'!$E$29)</f>
        <v>0</v>
      </c>
      <c r="AM69" s="105">
        <f>IF(AF69&gt;'Opciones financieras'!$D$30,'Opciones financieras'!$C$30*100*(AF69-'Opciones financieras'!$D$30-'Opciones financieras'!$E$30),0-'Opciones financieras'!$C$30*100*'Opciones financieras'!$E$30)</f>
        <v>0</v>
      </c>
      <c r="AN69" s="105">
        <f>IF(AF69&gt;'Opciones financieras'!$D$31,'Opciones financieras'!$C$31*100*(AF69-'Opciones financieras'!$D$31-'Opciones financieras'!$E$31),0-'Opciones financieras'!$C$31*100*'Opciones financieras'!$E$31)</f>
        <v>0</v>
      </c>
      <c r="AO69" s="105">
        <f>IF(AF69&gt;'Opciones financieras'!$D$32,'Opciones financieras'!$C$32*100*(AF69-'Opciones financieras'!$D$32-'Opciones financieras'!$E$32),0-'Opciones financieras'!$C$32*100*'Opciones financieras'!$E$32)</f>
        <v>0</v>
      </c>
      <c r="AP69" s="105">
        <f>IF(AF69&gt;'Opciones financieras'!$D$33,'Opciones financieras'!$C$33*100*(AF69-'Opciones financieras'!$D$33-'Opciones financieras'!$E$33),0-'Opciones financieras'!$C$33*100*'Opciones financieras'!$E$33)</f>
        <v>0</v>
      </c>
      <c r="AQ69" s="105">
        <f>IF(AF69&gt;'Opciones financieras'!$D$34,'Opciones financieras'!$C$34*100*(AF69-'Opciones financieras'!$D$34-'Opciones financieras'!$E$34),0-'Opciones financieras'!$C$34*100*'Opciones financieras'!$E$34)</f>
        <v>0</v>
      </c>
      <c r="AR69" s="105">
        <f>IF(AF69&gt;'Opciones financieras'!$D$35,'Opciones financieras'!$C$35*100*(AF69-'Opciones financieras'!$D$35-'Opciones financieras'!$E$35),0-'Opciones financieras'!$C$35*100*'Opciones financieras'!$E$35)</f>
        <v>0</v>
      </c>
      <c r="AS69" s="105">
        <f>IF(AF69&gt;'Opciones financieras'!$D$36,'Opciones financieras'!$C$36*100*(AF69-'Opciones financieras'!$D$36-'Opciones financieras'!$E$36),0-'Opciones financieras'!$C$36*100*'Opciones financieras'!$E$36)</f>
        <v>0</v>
      </c>
      <c r="AT69" s="105">
        <f>IF(AF69&gt;'Opciones financieras'!$D$37,'Opciones financieras'!$C$37*100*(AF69-'Opciones financieras'!$D$37-'Opciones financieras'!$E$37),0-'Opciones financieras'!$C$37*100*'Opciones financieras'!$E$37)</f>
        <v>0</v>
      </c>
      <c r="AU69" s="105">
        <f>IF(AF69&gt;'Opciones financieras'!$D$38,'Opciones financieras'!$C$38*100*(AF69-'Opciones financieras'!$D$38-'Opciones financieras'!$E$38),0-'Opciones financieras'!$C$38*100*'Opciones financieras'!$E$38)</f>
        <v>0</v>
      </c>
      <c r="AV69" s="105">
        <f>IF(AF69&gt;'Opciones financieras'!$D$39,'Opciones financieras'!$C$39*100*(AF69-'Opciones financieras'!$D$39-'Opciones financieras'!$E$39),0-'Opciones financieras'!$C$39*100*'Opciones financieras'!$E$39)</f>
        <v>0</v>
      </c>
      <c r="AW69" s="105">
        <f>IF(AF69&gt;'Opciones financieras'!$D$40,'Opciones financieras'!$C$40*100*(AF69-'Opciones financieras'!$D$40-'Opciones financieras'!$E$40),0-'Opciones financieras'!$C$40*100*'Opciones financieras'!$E$40)</f>
        <v>0</v>
      </c>
      <c r="AX69" s="105">
        <f>IF(AF69&gt;'Opciones financieras'!$D$41,'Opciones financieras'!$C$41*100*(AF69-'Opciones financieras'!$D$41-'Opciones financieras'!$E$41),0-'Opciones financieras'!$C$41*100*'Opciones financieras'!$E$41)</f>
        <v>0</v>
      </c>
      <c r="AY69" s="105">
        <f>IF(AF69&gt;'Opciones financieras'!$D$42,'Opciones financieras'!$C$42*100*(AF69-'Opciones financieras'!$D$42-'Opciones financieras'!$E$42),0-'Opciones financieras'!$C$42*100*'Opciones financieras'!$E$42)</f>
        <v>0</v>
      </c>
      <c r="AZ69" s="105">
        <f>IF(AF69&gt;'Opciones financieras'!$D$43,'Opciones financieras'!$C$43*100*(AF69-'Opciones financieras'!$D$43-'Opciones financieras'!$E$43),0-'Opciones financieras'!$C$43*100*'Opciones financieras'!$E$43)</f>
        <v>0</v>
      </c>
      <c r="BB69" s="104">
        <f>'Opciones financieras'!$C$74*AF69+'Opciones financieras'!$F$74</f>
        <v>0</v>
      </c>
      <c r="BC69" s="104">
        <f>'Opciones financieras'!$C$75*AF69+'Opciones financieras'!$F$75</f>
        <v>0</v>
      </c>
      <c r="BD69" s="104">
        <f>'Opciones financieras'!$C$76*AF69+'Opciones financieras'!$F$76</f>
        <v>0</v>
      </c>
      <c r="BE69" s="104">
        <f>'Opciones financieras'!$C$77*AF69+'Opciones financieras'!$F$77</f>
        <v>0</v>
      </c>
      <c r="BF69" s="104">
        <f>'Opciones financieras'!$C$78*AF69+'Opciones financieras'!$F$78</f>
        <v>0</v>
      </c>
      <c r="BG69" s="104">
        <f>'Opciones financieras'!$C$79*AF69+'Opciones financieras'!$F$79</f>
        <v>0</v>
      </c>
    </row>
    <row r="70" spans="32:59" ht="15.75" customHeight="1">
      <c r="AF70" s="105">
        <f t="shared" si="3"/>
        <v>174.99182939286035</v>
      </c>
      <c r="AG70" s="105">
        <f>IF(AF70&gt;'Opciones financieras'!$D$24,'Opciones financieras'!$C$24*100*(AF70-'Opciones financieras'!$D$24-'Opciones financieras'!$E$24),0-'Opciones financieras'!$C$24*100*'Opciones financieras'!$E$24)</f>
        <v>0</v>
      </c>
      <c r="AH70" s="105">
        <f>IF(AF70&gt;'Opciones financieras'!$D$25,'Opciones financieras'!$C$25*100*(AF70-'Opciones financieras'!$D$25-'Opciones financieras'!$E$25),0-'Opciones financieras'!$C$25*100*'Opciones financieras'!$E$25)</f>
        <v>0</v>
      </c>
      <c r="AI70" s="105">
        <f>IF(AF70&gt;'Opciones financieras'!$D$26,'Opciones financieras'!$C$26*100*(AF70-'Opciones financieras'!$D$26-'Opciones financieras'!$E$26),0-'Opciones financieras'!$C$26*100*'Opciones financieras'!$E$26)</f>
        <v>0</v>
      </c>
      <c r="AJ70" s="105">
        <f>IF(AF70&gt;'Opciones financieras'!$D$27,'Opciones financieras'!$C$27*100*(AF70-'Opciones financieras'!$D$27-'Opciones financieras'!$E$27),0-'Opciones financieras'!$C$27*100*'Opciones financieras'!$E$27)</f>
        <v>0</v>
      </c>
      <c r="AK70" s="105">
        <f>IF(AF70&gt;'Opciones financieras'!$D$28,'Opciones financieras'!$C$28*100*(AF70-'Opciones financieras'!$D$28-'Opciones financieras'!$E$28),0-'Opciones financieras'!$C$28*100*'Opciones financieras'!$E$28)</f>
        <v>0</v>
      </c>
      <c r="AL70" s="105">
        <f>IF(AF70&gt;'Opciones financieras'!$D$29,'Opciones financieras'!$C$29*100*(AF70-'Opciones financieras'!$D$29-'Opciones financieras'!$E$29),0-'Opciones financieras'!$C$29*100*'Opciones financieras'!$E$29)</f>
        <v>0</v>
      </c>
      <c r="AM70" s="105">
        <f>IF(AF70&gt;'Opciones financieras'!$D$30,'Opciones financieras'!$C$30*100*(AF70-'Opciones financieras'!$D$30-'Opciones financieras'!$E$30),0-'Opciones financieras'!$C$30*100*'Opciones financieras'!$E$30)</f>
        <v>0</v>
      </c>
      <c r="AN70" s="105">
        <f>IF(AF70&gt;'Opciones financieras'!$D$31,'Opciones financieras'!$C$31*100*(AF70-'Opciones financieras'!$D$31-'Opciones financieras'!$E$31),0-'Opciones financieras'!$C$31*100*'Opciones financieras'!$E$31)</f>
        <v>0</v>
      </c>
      <c r="AO70" s="105">
        <f>IF(AF70&gt;'Opciones financieras'!$D$32,'Opciones financieras'!$C$32*100*(AF70-'Opciones financieras'!$D$32-'Opciones financieras'!$E$32),0-'Opciones financieras'!$C$32*100*'Opciones financieras'!$E$32)</f>
        <v>0</v>
      </c>
      <c r="AP70" s="105">
        <f>IF(AF70&gt;'Opciones financieras'!$D$33,'Opciones financieras'!$C$33*100*(AF70-'Opciones financieras'!$D$33-'Opciones financieras'!$E$33),0-'Opciones financieras'!$C$33*100*'Opciones financieras'!$E$33)</f>
        <v>0</v>
      </c>
      <c r="AQ70" s="105">
        <f>IF(AF70&gt;'Opciones financieras'!$D$34,'Opciones financieras'!$C$34*100*(AF70-'Opciones financieras'!$D$34-'Opciones financieras'!$E$34),0-'Opciones financieras'!$C$34*100*'Opciones financieras'!$E$34)</f>
        <v>0</v>
      </c>
      <c r="AR70" s="105">
        <f>IF(AF70&gt;'Opciones financieras'!$D$35,'Opciones financieras'!$C$35*100*(AF70-'Opciones financieras'!$D$35-'Opciones financieras'!$E$35),0-'Opciones financieras'!$C$35*100*'Opciones financieras'!$E$35)</f>
        <v>0</v>
      </c>
      <c r="AS70" s="105">
        <f>IF(AF70&gt;'Opciones financieras'!$D$36,'Opciones financieras'!$C$36*100*(AF70-'Opciones financieras'!$D$36-'Opciones financieras'!$E$36),0-'Opciones financieras'!$C$36*100*'Opciones financieras'!$E$36)</f>
        <v>0</v>
      </c>
      <c r="AT70" s="105">
        <f>IF(AF70&gt;'Opciones financieras'!$D$37,'Opciones financieras'!$C$37*100*(AF70-'Opciones financieras'!$D$37-'Opciones financieras'!$E$37),0-'Opciones financieras'!$C$37*100*'Opciones financieras'!$E$37)</f>
        <v>0</v>
      </c>
      <c r="AU70" s="105">
        <f>IF(AF70&gt;'Opciones financieras'!$D$38,'Opciones financieras'!$C$38*100*(AF70-'Opciones financieras'!$D$38-'Opciones financieras'!$E$38),0-'Opciones financieras'!$C$38*100*'Opciones financieras'!$E$38)</f>
        <v>0</v>
      </c>
      <c r="AV70" s="105">
        <f>IF(AF70&gt;'Opciones financieras'!$D$39,'Opciones financieras'!$C$39*100*(AF70-'Opciones financieras'!$D$39-'Opciones financieras'!$E$39),0-'Opciones financieras'!$C$39*100*'Opciones financieras'!$E$39)</f>
        <v>0</v>
      </c>
      <c r="AW70" s="105">
        <f>IF(AF70&gt;'Opciones financieras'!$D$40,'Opciones financieras'!$C$40*100*(AF70-'Opciones financieras'!$D$40-'Opciones financieras'!$E$40),0-'Opciones financieras'!$C$40*100*'Opciones financieras'!$E$40)</f>
        <v>0</v>
      </c>
      <c r="AX70" s="105">
        <f>IF(AF70&gt;'Opciones financieras'!$D$41,'Opciones financieras'!$C$41*100*(AF70-'Opciones financieras'!$D$41-'Opciones financieras'!$E$41),0-'Opciones financieras'!$C$41*100*'Opciones financieras'!$E$41)</f>
        <v>0</v>
      </c>
      <c r="AY70" s="105">
        <f>IF(AF70&gt;'Opciones financieras'!$D$42,'Opciones financieras'!$C$42*100*(AF70-'Opciones financieras'!$D$42-'Opciones financieras'!$E$42),0-'Opciones financieras'!$C$42*100*'Opciones financieras'!$E$42)</f>
        <v>0</v>
      </c>
      <c r="AZ70" s="105">
        <f>IF(AF70&gt;'Opciones financieras'!$D$43,'Opciones financieras'!$C$43*100*(AF70-'Opciones financieras'!$D$43-'Opciones financieras'!$E$43),0-'Opciones financieras'!$C$43*100*'Opciones financieras'!$E$43)</f>
        <v>0</v>
      </c>
      <c r="BB70" s="104">
        <f>'Opciones financieras'!$C$74*AF70+'Opciones financieras'!$F$74</f>
        <v>0</v>
      </c>
      <c r="BC70" s="104">
        <f>'Opciones financieras'!$C$75*AF70+'Opciones financieras'!$F$75</f>
        <v>0</v>
      </c>
      <c r="BD70" s="104">
        <f>'Opciones financieras'!$C$76*AF70+'Opciones financieras'!$F$76</f>
        <v>0</v>
      </c>
      <c r="BE70" s="104">
        <f>'Opciones financieras'!$C$77*AF70+'Opciones financieras'!$F$77</f>
        <v>0</v>
      </c>
      <c r="BF70" s="104">
        <f>'Opciones financieras'!$C$78*AF70+'Opciones financieras'!$F$78</f>
        <v>0</v>
      </c>
      <c r="BG70" s="104">
        <f>'Opciones financieras'!$C$79*AF70+'Opciones financieras'!$F$79</f>
        <v>0</v>
      </c>
    </row>
    <row r="71" spans="32:59" ht="15.75" customHeight="1">
      <c r="AF71" s="105">
        <f t="shared" si="3"/>
        <v>178.56309121720446</v>
      </c>
      <c r="AG71" s="105">
        <f>IF(AF71&gt;'Opciones financieras'!$D$24,'Opciones financieras'!$C$24*100*(AF71-'Opciones financieras'!$D$24-'Opciones financieras'!$E$24),0-'Opciones financieras'!$C$24*100*'Opciones financieras'!$E$24)</f>
        <v>0</v>
      </c>
      <c r="AH71" s="105">
        <f>IF(AF71&gt;'Opciones financieras'!$D$25,'Opciones financieras'!$C$25*100*(AF71-'Opciones financieras'!$D$25-'Opciones financieras'!$E$25),0-'Opciones financieras'!$C$25*100*'Opciones financieras'!$E$25)</f>
        <v>0</v>
      </c>
      <c r="AI71" s="105">
        <f>IF(AF71&gt;'Opciones financieras'!$D$26,'Opciones financieras'!$C$26*100*(AF71-'Opciones financieras'!$D$26-'Opciones financieras'!$E$26),0-'Opciones financieras'!$C$26*100*'Opciones financieras'!$E$26)</f>
        <v>0</v>
      </c>
      <c r="AJ71" s="105">
        <f>IF(AF71&gt;'Opciones financieras'!$D$27,'Opciones financieras'!$C$27*100*(AF71-'Opciones financieras'!$D$27-'Opciones financieras'!$E$27),0-'Opciones financieras'!$C$27*100*'Opciones financieras'!$E$27)</f>
        <v>0</v>
      </c>
      <c r="AK71" s="105">
        <f>IF(AF71&gt;'Opciones financieras'!$D$28,'Opciones financieras'!$C$28*100*(AF71-'Opciones financieras'!$D$28-'Opciones financieras'!$E$28),0-'Opciones financieras'!$C$28*100*'Opciones financieras'!$E$28)</f>
        <v>0</v>
      </c>
      <c r="AL71" s="105">
        <f>IF(AF71&gt;'Opciones financieras'!$D$29,'Opciones financieras'!$C$29*100*(AF71-'Opciones financieras'!$D$29-'Opciones financieras'!$E$29),0-'Opciones financieras'!$C$29*100*'Opciones financieras'!$E$29)</f>
        <v>0</v>
      </c>
      <c r="AM71" s="105">
        <f>IF(AF71&gt;'Opciones financieras'!$D$30,'Opciones financieras'!$C$30*100*(AF71-'Opciones financieras'!$D$30-'Opciones financieras'!$E$30),0-'Opciones financieras'!$C$30*100*'Opciones financieras'!$E$30)</f>
        <v>0</v>
      </c>
      <c r="AN71" s="105">
        <f>IF(AF71&gt;'Opciones financieras'!$D$31,'Opciones financieras'!$C$31*100*(AF71-'Opciones financieras'!$D$31-'Opciones financieras'!$E$31),0-'Opciones financieras'!$C$31*100*'Opciones financieras'!$E$31)</f>
        <v>0</v>
      </c>
      <c r="AO71" s="105">
        <f>IF(AF71&gt;'Opciones financieras'!$D$32,'Opciones financieras'!$C$32*100*(AF71-'Opciones financieras'!$D$32-'Opciones financieras'!$E$32),0-'Opciones financieras'!$C$32*100*'Opciones financieras'!$E$32)</f>
        <v>0</v>
      </c>
      <c r="AP71" s="105">
        <f>IF(AF71&gt;'Opciones financieras'!$D$33,'Opciones financieras'!$C$33*100*(AF71-'Opciones financieras'!$D$33-'Opciones financieras'!$E$33),0-'Opciones financieras'!$C$33*100*'Opciones financieras'!$E$33)</f>
        <v>0</v>
      </c>
      <c r="AQ71" s="105">
        <f>IF(AF71&gt;'Opciones financieras'!$D$34,'Opciones financieras'!$C$34*100*(AF71-'Opciones financieras'!$D$34-'Opciones financieras'!$E$34),0-'Opciones financieras'!$C$34*100*'Opciones financieras'!$E$34)</f>
        <v>0</v>
      </c>
      <c r="AR71" s="105">
        <f>IF(AF71&gt;'Opciones financieras'!$D$35,'Opciones financieras'!$C$35*100*(AF71-'Opciones financieras'!$D$35-'Opciones financieras'!$E$35),0-'Opciones financieras'!$C$35*100*'Opciones financieras'!$E$35)</f>
        <v>0</v>
      </c>
      <c r="AS71" s="105">
        <f>IF(AF71&gt;'Opciones financieras'!$D$36,'Opciones financieras'!$C$36*100*(AF71-'Opciones financieras'!$D$36-'Opciones financieras'!$E$36),0-'Opciones financieras'!$C$36*100*'Opciones financieras'!$E$36)</f>
        <v>0</v>
      </c>
      <c r="AT71" s="105">
        <f>IF(AF71&gt;'Opciones financieras'!$D$37,'Opciones financieras'!$C$37*100*(AF71-'Opciones financieras'!$D$37-'Opciones financieras'!$E$37),0-'Opciones financieras'!$C$37*100*'Opciones financieras'!$E$37)</f>
        <v>0</v>
      </c>
      <c r="AU71" s="105">
        <f>IF(AF71&gt;'Opciones financieras'!$D$38,'Opciones financieras'!$C$38*100*(AF71-'Opciones financieras'!$D$38-'Opciones financieras'!$E$38),0-'Opciones financieras'!$C$38*100*'Opciones financieras'!$E$38)</f>
        <v>0</v>
      </c>
      <c r="AV71" s="105">
        <f>IF(AF71&gt;'Opciones financieras'!$D$39,'Opciones financieras'!$C$39*100*(AF71-'Opciones financieras'!$D$39-'Opciones financieras'!$E$39),0-'Opciones financieras'!$C$39*100*'Opciones financieras'!$E$39)</f>
        <v>0</v>
      </c>
      <c r="AW71" s="105">
        <f>IF(AF71&gt;'Opciones financieras'!$D$40,'Opciones financieras'!$C$40*100*(AF71-'Opciones financieras'!$D$40-'Opciones financieras'!$E$40),0-'Opciones financieras'!$C$40*100*'Opciones financieras'!$E$40)</f>
        <v>0</v>
      </c>
      <c r="AX71" s="105">
        <f>IF(AF71&gt;'Opciones financieras'!$D$41,'Opciones financieras'!$C$41*100*(AF71-'Opciones financieras'!$D$41-'Opciones financieras'!$E$41),0-'Opciones financieras'!$C$41*100*'Opciones financieras'!$E$41)</f>
        <v>0</v>
      </c>
      <c r="AY71" s="105">
        <f>IF(AF71&gt;'Opciones financieras'!$D$42,'Opciones financieras'!$C$42*100*(AF71-'Opciones financieras'!$D$42-'Opciones financieras'!$E$42),0-'Opciones financieras'!$C$42*100*'Opciones financieras'!$E$42)</f>
        <v>0</v>
      </c>
      <c r="AZ71" s="105">
        <f>IF(AF71&gt;'Opciones financieras'!$D$43,'Opciones financieras'!$C$43*100*(AF71-'Opciones financieras'!$D$43-'Opciones financieras'!$E$43),0-'Opciones financieras'!$C$43*100*'Opciones financieras'!$E$43)</f>
        <v>0</v>
      </c>
      <c r="BB71" s="104">
        <f>'Opciones financieras'!$C$74*AF71+'Opciones financieras'!$F$74</f>
        <v>0</v>
      </c>
      <c r="BC71" s="104">
        <f>'Opciones financieras'!$C$75*AF71+'Opciones financieras'!$F$75</f>
        <v>0</v>
      </c>
      <c r="BD71" s="104">
        <f>'Opciones financieras'!$C$76*AF71+'Opciones financieras'!$F$76</f>
        <v>0</v>
      </c>
      <c r="BE71" s="104">
        <f>'Opciones financieras'!$C$77*AF71+'Opciones financieras'!$F$77</f>
        <v>0</v>
      </c>
      <c r="BF71" s="104">
        <f>'Opciones financieras'!$C$78*AF71+'Opciones financieras'!$F$78</f>
        <v>0</v>
      </c>
      <c r="BG71" s="104">
        <f>'Opciones financieras'!$C$79*AF71+'Opciones financieras'!$F$79</f>
        <v>0</v>
      </c>
    </row>
    <row r="72" spans="32:59" ht="15.75" customHeight="1">
      <c r="AF72" s="105">
        <f t="shared" si="3"/>
        <v>182.20723593592291</v>
      </c>
      <c r="AG72" s="105">
        <f>IF(AF72&gt;'Opciones financieras'!$D$24,'Opciones financieras'!$C$24*100*(AF72-'Opciones financieras'!$D$24-'Opciones financieras'!$E$24),0-'Opciones financieras'!$C$24*100*'Opciones financieras'!$E$24)</f>
        <v>0</v>
      </c>
      <c r="AH72" s="105">
        <f>IF(AF72&gt;'Opciones financieras'!$D$25,'Opciones financieras'!$C$25*100*(AF72-'Opciones financieras'!$D$25-'Opciones financieras'!$E$25),0-'Opciones financieras'!$C$25*100*'Opciones financieras'!$E$25)</f>
        <v>0</v>
      </c>
      <c r="AI72" s="105">
        <f>IF(AF72&gt;'Opciones financieras'!$D$26,'Opciones financieras'!$C$26*100*(AF72-'Opciones financieras'!$D$26-'Opciones financieras'!$E$26),0-'Opciones financieras'!$C$26*100*'Opciones financieras'!$E$26)</f>
        <v>0</v>
      </c>
      <c r="AJ72" s="105">
        <f>IF(AF72&gt;'Opciones financieras'!$D$27,'Opciones financieras'!$C$27*100*(AF72-'Opciones financieras'!$D$27-'Opciones financieras'!$E$27),0-'Opciones financieras'!$C$27*100*'Opciones financieras'!$E$27)</f>
        <v>0</v>
      </c>
      <c r="AK72" s="105">
        <f>IF(AF72&gt;'Opciones financieras'!$D$28,'Opciones financieras'!$C$28*100*(AF72-'Opciones financieras'!$D$28-'Opciones financieras'!$E$28),0-'Opciones financieras'!$C$28*100*'Opciones financieras'!$E$28)</f>
        <v>0</v>
      </c>
      <c r="AL72" s="105">
        <f>IF(AF72&gt;'Opciones financieras'!$D$29,'Opciones financieras'!$C$29*100*(AF72-'Opciones financieras'!$D$29-'Opciones financieras'!$E$29),0-'Opciones financieras'!$C$29*100*'Opciones financieras'!$E$29)</f>
        <v>0</v>
      </c>
      <c r="AM72" s="105">
        <f>IF(AF72&gt;'Opciones financieras'!$D$30,'Opciones financieras'!$C$30*100*(AF72-'Opciones financieras'!$D$30-'Opciones financieras'!$E$30),0-'Opciones financieras'!$C$30*100*'Opciones financieras'!$E$30)</f>
        <v>0</v>
      </c>
      <c r="AN72" s="105">
        <f>IF(AF72&gt;'Opciones financieras'!$D$31,'Opciones financieras'!$C$31*100*(AF72-'Opciones financieras'!$D$31-'Opciones financieras'!$E$31),0-'Opciones financieras'!$C$31*100*'Opciones financieras'!$E$31)</f>
        <v>0</v>
      </c>
      <c r="AO72" s="105">
        <f>IF(AF72&gt;'Opciones financieras'!$D$32,'Opciones financieras'!$C$32*100*(AF72-'Opciones financieras'!$D$32-'Opciones financieras'!$E$32),0-'Opciones financieras'!$C$32*100*'Opciones financieras'!$E$32)</f>
        <v>0</v>
      </c>
      <c r="AP72" s="105">
        <f>IF(AF72&gt;'Opciones financieras'!$D$33,'Opciones financieras'!$C$33*100*(AF72-'Opciones financieras'!$D$33-'Opciones financieras'!$E$33),0-'Opciones financieras'!$C$33*100*'Opciones financieras'!$E$33)</f>
        <v>0</v>
      </c>
      <c r="AQ72" s="105">
        <f>IF(AF72&gt;'Opciones financieras'!$D$34,'Opciones financieras'!$C$34*100*(AF72-'Opciones financieras'!$D$34-'Opciones financieras'!$E$34),0-'Opciones financieras'!$C$34*100*'Opciones financieras'!$E$34)</f>
        <v>0</v>
      </c>
      <c r="AR72" s="105">
        <f>IF(AF72&gt;'Opciones financieras'!$D$35,'Opciones financieras'!$C$35*100*(AF72-'Opciones financieras'!$D$35-'Opciones financieras'!$E$35),0-'Opciones financieras'!$C$35*100*'Opciones financieras'!$E$35)</f>
        <v>0</v>
      </c>
      <c r="AS72" s="105">
        <f>IF(AF72&gt;'Opciones financieras'!$D$36,'Opciones financieras'!$C$36*100*(AF72-'Opciones financieras'!$D$36-'Opciones financieras'!$E$36),0-'Opciones financieras'!$C$36*100*'Opciones financieras'!$E$36)</f>
        <v>0</v>
      </c>
      <c r="AT72" s="105">
        <f>IF(AF72&gt;'Opciones financieras'!$D$37,'Opciones financieras'!$C$37*100*(AF72-'Opciones financieras'!$D$37-'Opciones financieras'!$E$37),0-'Opciones financieras'!$C$37*100*'Opciones financieras'!$E$37)</f>
        <v>0</v>
      </c>
      <c r="AU72" s="105">
        <f>IF(AF72&gt;'Opciones financieras'!$D$38,'Opciones financieras'!$C$38*100*(AF72-'Opciones financieras'!$D$38-'Opciones financieras'!$E$38),0-'Opciones financieras'!$C$38*100*'Opciones financieras'!$E$38)</f>
        <v>0</v>
      </c>
      <c r="AV72" s="105">
        <f>IF(AF72&gt;'Opciones financieras'!$D$39,'Opciones financieras'!$C$39*100*(AF72-'Opciones financieras'!$D$39-'Opciones financieras'!$E$39),0-'Opciones financieras'!$C$39*100*'Opciones financieras'!$E$39)</f>
        <v>0</v>
      </c>
      <c r="AW72" s="105">
        <f>IF(AF72&gt;'Opciones financieras'!$D$40,'Opciones financieras'!$C$40*100*(AF72-'Opciones financieras'!$D$40-'Opciones financieras'!$E$40),0-'Opciones financieras'!$C$40*100*'Opciones financieras'!$E$40)</f>
        <v>0</v>
      </c>
      <c r="AX72" s="105">
        <f>IF(AF72&gt;'Opciones financieras'!$D$41,'Opciones financieras'!$C$41*100*(AF72-'Opciones financieras'!$D$41-'Opciones financieras'!$E$41),0-'Opciones financieras'!$C$41*100*'Opciones financieras'!$E$41)</f>
        <v>0</v>
      </c>
      <c r="AY72" s="105">
        <f>IF(AF72&gt;'Opciones financieras'!$D$42,'Opciones financieras'!$C$42*100*(AF72-'Opciones financieras'!$D$42-'Opciones financieras'!$E$42),0-'Opciones financieras'!$C$42*100*'Opciones financieras'!$E$42)</f>
        <v>0</v>
      </c>
      <c r="AZ72" s="105">
        <f>IF(AF72&gt;'Opciones financieras'!$D$43,'Opciones financieras'!$C$43*100*(AF72-'Opciones financieras'!$D$43-'Opciones financieras'!$E$43),0-'Opciones financieras'!$C$43*100*'Opciones financieras'!$E$43)</f>
        <v>0</v>
      </c>
      <c r="BB72" s="104">
        <f>'Opciones financieras'!$C$74*AF72+'Opciones financieras'!$F$74</f>
        <v>0</v>
      </c>
      <c r="BC72" s="104">
        <f>'Opciones financieras'!$C$75*AF72+'Opciones financieras'!$F$75</f>
        <v>0</v>
      </c>
      <c r="BD72" s="104">
        <f>'Opciones financieras'!$C$76*AF72+'Opciones financieras'!$F$76</f>
        <v>0</v>
      </c>
      <c r="BE72" s="104">
        <f>'Opciones financieras'!$C$77*AF72+'Opciones financieras'!$F$77</f>
        <v>0</v>
      </c>
      <c r="BF72" s="104">
        <f>'Opciones financieras'!$C$78*AF72+'Opciones financieras'!$F$78</f>
        <v>0</v>
      </c>
      <c r="BG72" s="104">
        <f>'Opciones financieras'!$C$79*AF72+'Opciones financieras'!$F$79</f>
        <v>0</v>
      </c>
    </row>
    <row r="73" spans="32:59" ht="15.75" customHeight="1">
      <c r="AF73" s="105">
        <f t="shared" si="3"/>
        <v>185.92575095502337</v>
      </c>
      <c r="AG73" s="105">
        <f>IF(AF73&gt;'Opciones financieras'!$D$24,'Opciones financieras'!$C$24*100*(AF73-'Opciones financieras'!$D$24-'Opciones financieras'!$E$24),0-'Opciones financieras'!$C$24*100*'Opciones financieras'!$E$24)</f>
        <v>0</v>
      </c>
      <c r="AH73" s="105">
        <f>IF(AF73&gt;'Opciones financieras'!$D$25,'Opciones financieras'!$C$25*100*(AF73-'Opciones financieras'!$D$25-'Opciones financieras'!$E$25),0-'Opciones financieras'!$C$25*100*'Opciones financieras'!$E$25)</f>
        <v>0</v>
      </c>
      <c r="AI73" s="105">
        <f>IF(AF73&gt;'Opciones financieras'!$D$26,'Opciones financieras'!$C$26*100*(AF73-'Opciones financieras'!$D$26-'Opciones financieras'!$E$26),0-'Opciones financieras'!$C$26*100*'Opciones financieras'!$E$26)</f>
        <v>0</v>
      </c>
      <c r="AJ73" s="105">
        <f>IF(AF73&gt;'Opciones financieras'!$D$27,'Opciones financieras'!$C$27*100*(AF73-'Opciones financieras'!$D$27-'Opciones financieras'!$E$27),0-'Opciones financieras'!$C$27*100*'Opciones financieras'!$E$27)</f>
        <v>0</v>
      </c>
      <c r="AK73" s="105">
        <f>IF(AF73&gt;'Opciones financieras'!$D$28,'Opciones financieras'!$C$28*100*(AF73-'Opciones financieras'!$D$28-'Opciones financieras'!$E$28),0-'Opciones financieras'!$C$28*100*'Opciones financieras'!$E$28)</f>
        <v>0</v>
      </c>
      <c r="AL73" s="105">
        <f>IF(AF73&gt;'Opciones financieras'!$D$29,'Opciones financieras'!$C$29*100*(AF73-'Opciones financieras'!$D$29-'Opciones financieras'!$E$29),0-'Opciones financieras'!$C$29*100*'Opciones financieras'!$E$29)</f>
        <v>0</v>
      </c>
      <c r="AM73" s="105">
        <f>IF(AF73&gt;'Opciones financieras'!$D$30,'Opciones financieras'!$C$30*100*(AF73-'Opciones financieras'!$D$30-'Opciones financieras'!$E$30),0-'Opciones financieras'!$C$30*100*'Opciones financieras'!$E$30)</f>
        <v>0</v>
      </c>
      <c r="AN73" s="105">
        <f>IF(AF73&gt;'Opciones financieras'!$D$31,'Opciones financieras'!$C$31*100*(AF73-'Opciones financieras'!$D$31-'Opciones financieras'!$E$31),0-'Opciones financieras'!$C$31*100*'Opciones financieras'!$E$31)</f>
        <v>0</v>
      </c>
      <c r="AO73" s="105">
        <f>IF(AF73&gt;'Opciones financieras'!$D$32,'Opciones financieras'!$C$32*100*(AF73-'Opciones financieras'!$D$32-'Opciones financieras'!$E$32),0-'Opciones financieras'!$C$32*100*'Opciones financieras'!$E$32)</f>
        <v>0</v>
      </c>
      <c r="AP73" s="105">
        <f>IF(AF73&gt;'Opciones financieras'!$D$33,'Opciones financieras'!$C$33*100*(AF73-'Opciones financieras'!$D$33-'Opciones financieras'!$E$33),0-'Opciones financieras'!$C$33*100*'Opciones financieras'!$E$33)</f>
        <v>0</v>
      </c>
      <c r="AQ73" s="105">
        <f>IF(AF73&gt;'Opciones financieras'!$D$34,'Opciones financieras'!$C$34*100*(AF73-'Opciones financieras'!$D$34-'Opciones financieras'!$E$34),0-'Opciones financieras'!$C$34*100*'Opciones financieras'!$E$34)</f>
        <v>0</v>
      </c>
      <c r="AR73" s="105">
        <f>IF(AF73&gt;'Opciones financieras'!$D$35,'Opciones financieras'!$C$35*100*(AF73-'Opciones financieras'!$D$35-'Opciones financieras'!$E$35),0-'Opciones financieras'!$C$35*100*'Opciones financieras'!$E$35)</f>
        <v>0</v>
      </c>
      <c r="AS73" s="105">
        <f>IF(AF73&gt;'Opciones financieras'!$D$36,'Opciones financieras'!$C$36*100*(AF73-'Opciones financieras'!$D$36-'Opciones financieras'!$E$36),0-'Opciones financieras'!$C$36*100*'Opciones financieras'!$E$36)</f>
        <v>0</v>
      </c>
      <c r="AT73" s="105">
        <f>IF(AF73&gt;'Opciones financieras'!$D$37,'Opciones financieras'!$C$37*100*(AF73-'Opciones financieras'!$D$37-'Opciones financieras'!$E$37),0-'Opciones financieras'!$C$37*100*'Opciones financieras'!$E$37)</f>
        <v>0</v>
      </c>
      <c r="AU73" s="105">
        <f>IF(AF73&gt;'Opciones financieras'!$D$38,'Opciones financieras'!$C$38*100*(AF73-'Opciones financieras'!$D$38-'Opciones financieras'!$E$38),0-'Opciones financieras'!$C$38*100*'Opciones financieras'!$E$38)</f>
        <v>0</v>
      </c>
      <c r="AV73" s="105">
        <f>IF(AF73&gt;'Opciones financieras'!$D$39,'Opciones financieras'!$C$39*100*(AF73-'Opciones financieras'!$D$39-'Opciones financieras'!$E$39),0-'Opciones financieras'!$C$39*100*'Opciones financieras'!$E$39)</f>
        <v>0</v>
      </c>
      <c r="AW73" s="105">
        <f>IF(AF73&gt;'Opciones financieras'!$D$40,'Opciones financieras'!$C$40*100*(AF73-'Opciones financieras'!$D$40-'Opciones financieras'!$E$40),0-'Opciones financieras'!$C$40*100*'Opciones financieras'!$E$40)</f>
        <v>0</v>
      </c>
      <c r="AX73" s="105">
        <f>IF(AF73&gt;'Opciones financieras'!$D$41,'Opciones financieras'!$C$41*100*(AF73-'Opciones financieras'!$D$41-'Opciones financieras'!$E$41),0-'Opciones financieras'!$C$41*100*'Opciones financieras'!$E$41)</f>
        <v>0</v>
      </c>
      <c r="AY73" s="105">
        <f>IF(AF73&gt;'Opciones financieras'!$D$42,'Opciones financieras'!$C$42*100*(AF73-'Opciones financieras'!$D$42-'Opciones financieras'!$E$42),0-'Opciones financieras'!$C$42*100*'Opciones financieras'!$E$42)</f>
        <v>0</v>
      </c>
      <c r="AZ73" s="105">
        <f>IF(AF73&gt;'Opciones financieras'!$D$43,'Opciones financieras'!$C$43*100*(AF73-'Opciones financieras'!$D$43-'Opciones financieras'!$E$43),0-'Opciones financieras'!$C$43*100*'Opciones financieras'!$E$43)</f>
        <v>0</v>
      </c>
      <c r="BB73" s="104">
        <f>'Opciones financieras'!$C$74*AF73+'Opciones financieras'!$F$74</f>
        <v>0</v>
      </c>
      <c r="BC73" s="104">
        <f>'Opciones financieras'!$C$75*AF73+'Opciones financieras'!$F$75</f>
        <v>0</v>
      </c>
      <c r="BD73" s="104">
        <f>'Opciones financieras'!$C$76*AF73+'Opciones financieras'!$F$76</f>
        <v>0</v>
      </c>
      <c r="BE73" s="104">
        <f>'Opciones financieras'!$C$77*AF73+'Opciones financieras'!$F$77</f>
        <v>0</v>
      </c>
      <c r="BF73" s="104">
        <f>'Opciones financieras'!$C$78*AF73+'Opciones financieras'!$F$78</f>
        <v>0</v>
      </c>
      <c r="BG73" s="104">
        <f>'Opciones financieras'!$C$79*AF73+'Opciones financieras'!$F$79</f>
        <v>0</v>
      </c>
    </row>
    <row r="74" spans="32:59" ht="15.75" customHeight="1">
      <c r="AF74" s="105">
        <f t="shared" si="3"/>
        <v>189.72015403573815</v>
      </c>
      <c r="AG74" s="105">
        <f>IF(AF74&gt;'Opciones financieras'!$D$24,'Opciones financieras'!$C$24*100*(AF74-'Opciones financieras'!$D$24-'Opciones financieras'!$E$24),0-'Opciones financieras'!$C$24*100*'Opciones financieras'!$E$24)</f>
        <v>0</v>
      </c>
      <c r="AH74" s="105">
        <f>IF(AF74&gt;'Opciones financieras'!$D$25,'Opciones financieras'!$C$25*100*(AF74-'Opciones financieras'!$D$25-'Opciones financieras'!$E$25),0-'Opciones financieras'!$C$25*100*'Opciones financieras'!$E$25)</f>
        <v>0</v>
      </c>
      <c r="AI74" s="105">
        <f>IF(AF74&gt;'Opciones financieras'!$D$26,'Opciones financieras'!$C$26*100*(AF74-'Opciones financieras'!$D$26-'Opciones financieras'!$E$26),0-'Opciones financieras'!$C$26*100*'Opciones financieras'!$E$26)</f>
        <v>0</v>
      </c>
      <c r="AJ74" s="105">
        <f>IF(AF74&gt;'Opciones financieras'!$D$27,'Opciones financieras'!$C$27*100*(AF74-'Opciones financieras'!$D$27-'Opciones financieras'!$E$27),0-'Opciones financieras'!$C$27*100*'Opciones financieras'!$E$27)</f>
        <v>0</v>
      </c>
      <c r="AK74" s="105">
        <f>IF(AF74&gt;'Opciones financieras'!$D$28,'Opciones financieras'!$C$28*100*(AF74-'Opciones financieras'!$D$28-'Opciones financieras'!$E$28),0-'Opciones financieras'!$C$28*100*'Opciones financieras'!$E$28)</f>
        <v>0</v>
      </c>
      <c r="AL74" s="105">
        <f>IF(AF74&gt;'Opciones financieras'!$D$29,'Opciones financieras'!$C$29*100*(AF74-'Opciones financieras'!$D$29-'Opciones financieras'!$E$29),0-'Opciones financieras'!$C$29*100*'Opciones financieras'!$E$29)</f>
        <v>0</v>
      </c>
      <c r="AM74" s="105">
        <f>IF(AF74&gt;'Opciones financieras'!$D$30,'Opciones financieras'!$C$30*100*(AF74-'Opciones financieras'!$D$30-'Opciones financieras'!$E$30),0-'Opciones financieras'!$C$30*100*'Opciones financieras'!$E$30)</f>
        <v>0</v>
      </c>
      <c r="AN74" s="105">
        <f>IF(AF74&gt;'Opciones financieras'!$D$31,'Opciones financieras'!$C$31*100*(AF74-'Opciones financieras'!$D$31-'Opciones financieras'!$E$31),0-'Opciones financieras'!$C$31*100*'Opciones financieras'!$E$31)</f>
        <v>0</v>
      </c>
      <c r="AO74" s="105">
        <f>IF(AF74&gt;'Opciones financieras'!$D$32,'Opciones financieras'!$C$32*100*(AF74-'Opciones financieras'!$D$32-'Opciones financieras'!$E$32),0-'Opciones financieras'!$C$32*100*'Opciones financieras'!$E$32)</f>
        <v>0</v>
      </c>
      <c r="AP74" s="105">
        <f>IF(AF74&gt;'Opciones financieras'!$D$33,'Opciones financieras'!$C$33*100*(AF74-'Opciones financieras'!$D$33-'Opciones financieras'!$E$33),0-'Opciones financieras'!$C$33*100*'Opciones financieras'!$E$33)</f>
        <v>0</v>
      </c>
      <c r="AQ74" s="105">
        <f>IF(AF74&gt;'Opciones financieras'!$D$34,'Opciones financieras'!$C$34*100*(AF74-'Opciones financieras'!$D$34-'Opciones financieras'!$E$34),0-'Opciones financieras'!$C$34*100*'Opciones financieras'!$E$34)</f>
        <v>0</v>
      </c>
      <c r="AR74" s="105">
        <f>IF(AF74&gt;'Opciones financieras'!$D$35,'Opciones financieras'!$C$35*100*(AF74-'Opciones financieras'!$D$35-'Opciones financieras'!$E$35),0-'Opciones financieras'!$C$35*100*'Opciones financieras'!$E$35)</f>
        <v>0</v>
      </c>
      <c r="AS74" s="105">
        <f>IF(AF74&gt;'Opciones financieras'!$D$36,'Opciones financieras'!$C$36*100*(AF74-'Opciones financieras'!$D$36-'Opciones financieras'!$E$36),0-'Opciones financieras'!$C$36*100*'Opciones financieras'!$E$36)</f>
        <v>0</v>
      </c>
      <c r="AT74" s="105">
        <f>IF(AF74&gt;'Opciones financieras'!$D$37,'Opciones financieras'!$C$37*100*(AF74-'Opciones financieras'!$D$37-'Opciones financieras'!$E$37),0-'Opciones financieras'!$C$37*100*'Opciones financieras'!$E$37)</f>
        <v>0</v>
      </c>
      <c r="AU74" s="105">
        <f>IF(AF74&gt;'Opciones financieras'!$D$38,'Opciones financieras'!$C$38*100*(AF74-'Opciones financieras'!$D$38-'Opciones financieras'!$E$38),0-'Opciones financieras'!$C$38*100*'Opciones financieras'!$E$38)</f>
        <v>0</v>
      </c>
      <c r="AV74" s="105">
        <f>IF(AF74&gt;'Opciones financieras'!$D$39,'Opciones financieras'!$C$39*100*(AF74-'Opciones financieras'!$D$39-'Opciones financieras'!$E$39),0-'Opciones financieras'!$C$39*100*'Opciones financieras'!$E$39)</f>
        <v>0</v>
      </c>
      <c r="AW74" s="105">
        <f>IF(AF74&gt;'Opciones financieras'!$D$40,'Opciones financieras'!$C$40*100*(AF74-'Opciones financieras'!$D$40-'Opciones financieras'!$E$40),0-'Opciones financieras'!$C$40*100*'Opciones financieras'!$E$40)</f>
        <v>0</v>
      </c>
      <c r="AX74" s="105">
        <f>IF(AF74&gt;'Opciones financieras'!$D$41,'Opciones financieras'!$C$41*100*(AF74-'Opciones financieras'!$D$41-'Opciones financieras'!$E$41),0-'Opciones financieras'!$C$41*100*'Opciones financieras'!$E$41)</f>
        <v>0</v>
      </c>
      <c r="AY74" s="105">
        <f>IF(AF74&gt;'Opciones financieras'!$D$42,'Opciones financieras'!$C$42*100*(AF74-'Opciones financieras'!$D$42-'Opciones financieras'!$E$42),0-'Opciones financieras'!$C$42*100*'Opciones financieras'!$E$42)</f>
        <v>0</v>
      </c>
      <c r="AZ74" s="105">
        <f>IF(AF74&gt;'Opciones financieras'!$D$43,'Opciones financieras'!$C$43*100*(AF74-'Opciones financieras'!$D$43-'Opciones financieras'!$E$43),0-'Opciones financieras'!$C$43*100*'Opciones financieras'!$E$43)</f>
        <v>0</v>
      </c>
      <c r="BB74" s="104">
        <f>'Opciones financieras'!$C$74*AF74+'Opciones financieras'!$F$74</f>
        <v>0</v>
      </c>
      <c r="BC74" s="104">
        <f>'Opciones financieras'!$C$75*AF74+'Opciones financieras'!$F$75</f>
        <v>0</v>
      </c>
      <c r="BD74" s="104">
        <f>'Opciones financieras'!$C$76*AF74+'Opciones financieras'!$F$76</f>
        <v>0</v>
      </c>
      <c r="BE74" s="104">
        <f>'Opciones financieras'!$C$77*AF74+'Opciones financieras'!$F$77</f>
        <v>0</v>
      </c>
      <c r="BF74" s="104">
        <f>'Opciones financieras'!$C$78*AF74+'Opciones financieras'!$F$78</f>
        <v>0</v>
      </c>
      <c r="BG74" s="104">
        <f>'Opciones financieras'!$C$79*AF74+'Opciones financieras'!$F$79</f>
        <v>0</v>
      </c>
    </row>
    <row r="75" spans="32:59" ht="15.75" customHeight="1">
      <c r="AF75" s="105">
        <f t="shared" si="3"/>
        <v>193.59199391401853</v>
      </c>
      <c r="AG75" s="105">
        <f>IF(AF75&gt;'Opciones financieras'!$D$24,'Opciones financieras'!$C$24*100*(AF75-'Opciones financieras'!$D$24-'Opciones financieras'!$E$24),0-'Opciones financieras'!$C$24*100*'Opciones financieras'!$E$24)</f>
        <v>0</v>
      </c>
      <c r="AH75" s="105">
        <f>IF(AF75&gt;'Opciones financieras'!$D$25,'Opciones financieras'!$C$25*100*(AF75-'Opciones financieras'!$D$25-'Opciones financieras'!$E$25),0-'Opciones financieras'!$C$25*100*'Opciones financieras'!$E$25)</f>
        <v>0</v>
      </c>
      <c r="AI75" s="105">
        <f>IF(AF75&gt;'Opciones financieras'!$D$26,'Opciones financieras'!$C$26*100*(AF75-'Opciones financieras'!$D$26-'Opciones financieras'!$E$26),0-'Opciones financieras'!$C$26*100*'Opciones financieras'!$E$26)</f>
        <v>0</v>
      </c>
      <c r="AJ75" s="105">
        <f>IF(AF75&gt;'Opciones financieras'!$D$27,'Opciones financieras'!$C$27*100*(AF75-'Opciones financieras'!$D$27-'Opciones financieras'!$E$27),0-'Opciones financieras'!$C$27*100*'Opciones financieras'!$E$27)</f>
        <v>0</v>
      </c>
      <c r="AK75" s="105">
        <f>IF(AF75&gt;'Opciones financieras'!$D$28,'Opciones financieras'!$C$28*100*(AF75-'Opciones financieras'!$D$28-'Opciones financieras'!$E$28),0-'Opciones financieras'!$C$28*100*'Opciones financieras'!$E$28)</f>
        <v>0</v>
      </c>
      <c r="AL75" s="105">
        <f>IF(AF75&gt;'Opciones financieras'!$D$29,'Opciones financieras'!$C$29*100*(AF75-'Opciones financieras'!$D$29-'Opciones financieras'!$E$29),0-'Opciones financieras'!$C$29*100*'Opciones financieras'!$E$29)</f>
        <v>0</v>
      </c>
      <c r="AM75" s="105">
        <f>IF(AF75&gt;'Opciones financieras'!$D$30,'Opciones financieras'!$C$30*100*(AF75-'Opciones financieras'!$D$30-'Opciones financieras'!$E$30),0-'Opciones financieras'!$C$30*100*'Opciones financieras'!$E$30)</f>
        <v>0</v>
      </c>
      <c r="AN75" s="105">
        <f>IF(AF75&gt;'Opciones financieras'!$D$31,'Opciones financieras'!$C$31*100*(AF75-'Opciones financieras'!$D$31-'Opciones financieras'!$E$31),0-'Opciones financieras'!$C$31*100*'Opciones financieras'!$E$31)</f>
        <v>0</v>
      </c>
      <c r="AO75" s="105">
        <f>IF(AF75&gt;'Opciones financieras'!$D$32,'Opciones financieras'!$C$32*100*(AF75-'Opciones financieras'!$D$32-'Opciones financieras'!$E$32),0-'Opciones financieras'!$C$32*100*'Opciones financieras'!$E$32)</f>
        <v>0</v>
      </c>
      <c r="AP75" s="105">
        <f>IF(AF75&gt;'Opciones financieras'!$D$33,'Opciones financieras'!$C$33*100*(AF75-'Opciones financieras'!$D$33-'Opciones financieras'!$E$33),0-'Opciones financieras'!$C$33*100*'Opciones financieras'!$E$33)</f>
        <v>0</v>
      </c>
      <c r="AQ75" s="105">
        <f>IF(AF75&gt;'Opciones financieras'!$D$34,'Opciones financieras'!$C$34*100*(AF75-'Opciones financieras'!$D$34-'Opciones financieras'!$E$34),0-'Opciones financieras'!$C$34*100*'Opciones financieras'!$E$34)</f>
        <v>0</v>
      </c>
      <c r="AR75" s="105">
        <f>IF(AF75&gt;'Opciones financieras'!$D$35,'Opciones financieras'!$C$35*100*(AF75-'Opciones financieras'!$D$35-'Opciones financieras'!$E$35),0-'Opciones financieras'!$C$35*100*'Opciones financieras'!$E$35)</f>
        <v>0</v>
      </c>
      <c r="AS75" s="105">
        <f>IF(AF75&gt;'Opciones financieras'!$D$36,'Opciones financieras'!$C$36*100*(AF75-'Opciones financieras'!$D$36-'Opciones financieras'!$E$36),0-'Opciones financieras'!$C$36*100*'Opciones financieras'!$E$36)</f>
        <v>0</v>
      </c>
      <c r="AT75" s="105">
        <f>IF(AF75&gt;'Opciones financieras'!$D$37,'Opciones financieras'!$C$37*100*(AF75-'Opciones financieras'!$D$37-'Opciones financieras'!$E$37),0-'Opciones financieras'!$C$37*100*'Opciones financieras'!$E$37)</f>
        <v>0</v>
      </c>
      <c r="AU75" s="105">
        <f>IF(AF75&gt;'Opciones financieras'!$D$38,'Opciones financieras'!$C$38*100*(AF75-'Opciones financieras'!$D$38-'Opciones financieras'!$E$38),0-'Opciones financieras'!$C$38*100*'Opciones financieras'!$E$38)</f>
        <v>0</v>
      </c>
      <c r="AV75" s="105">
        <f>IF(AF75&gt;'Opciones financieras'!$D$39,'Opciones financieras'!$C$39*100*(AF75-'Opciones financieras'!$D$39-'Opciones financieras'!$E$39),0-'Opciones financieras'!$C$39*100*'Opciones financieras'!$E$39)</f>
        <v>0</v>
      </c>
      <c r="AW75" s="105">
        <f>IF(AF75&gt;'Opciones financieras'!$D$40,'Opciones financieras'!$C$40*100*(AF75-'Opciones financieras'!$D$40-'Opciones financieras'!$E$40),0-'Opciones financieras'!$C$40*100*'Opciones financieras'!$E$40)</f>
        <v>0</v>
      </c>
      <c r="AX75" s="105">
        <f>IF(AF75&gt;'Opciones financieras'!$D$41,'Opciones financieras'!$C$41*100*(AF75-'Opciones financieras'!$D$41-'Opciones financieras'!$E$41),0-'Opciones financieras'!$C$41*100*'Opciones financieras'!$E$41)</f>
        <v>0</v>
      </c>
      <c r="AY75" s="105">
        <f>IF(AF75&gt;'Opciones financieras'!$D$42,'Opciones financieras'!$C$42*100*(AF75-'Opciones financieras'!$D$42-'Opciones financieras'!$E$42),0-'Opciones financieras'!$C$42*100*'Opciones financieras'!$E$42)</f>
        <v>0</v>
      </c>
      <c r="AZ75" s="105">
        <f>IF(AF75&gt;'Opciones financieras'!$D$43,'Opciones financieras'!$C$43*100*(AF75-'Opciones financieras'!$D$43-'Opciones financieras'!$E$43),0-'Opciones financieras'!$C$43*100*'Opciones financieras'!$E$43)</f>
        <v>0</v>
      </c>
      <c r="BB75" s="104">
        <f>'Opciones financieras'!$C$74*AF75+'Opciones financieras'!$F$74</f>
        <v>0</v>
      </c>
      <c r="BC75" s="104">
        <f>'Opciones financieras'!$C$75*AF75+'Opciones financieras'!$F$75</f>
        <v>0</v>
      </c>
      <c r="BD75" s="104">
        <f>'Opciones financieras'!$C$76*AF75+'Opciones financieras'!$F$76</f>
        <v>0</v>
      </c>
      <c r="BE75" s="104">
        <f>'Opciones financieras'!$C$77*AF75+'Opciones financieras'!$F$77</f>
        <v>0</v>
      </c>
      <c r="BF75" s="104">
        <f>'Opciones financieras'!$C$78*AF75+'Opciones financieras'!$F$78</f>
        <v>0</v>
      </c>
      <c r="BG75" s="104">
        <f>'Opciones financieras'!$C$79*AF75+'Opciones financieras'!$F$79</f>
        <v>0</v>
      </c>
    </row>
    <row r="76" spans="32:59" ht="15.75" customHeight="1">
      <c r="AF76" s="105">
        <f t="shared" si="3"/>
        <v>197.54285093267197</v>
      </c>
      <c r="AG76" s="105">
        <f>IF(AF76&gt;'Opciones financieras'!$D$24,'Opciones financieras'!$C$24*100*(AF76-'Opciones financieras'!$D$24-'Opciones financieras'!$E$24),0-'Opciones financieras'!$C$24*100*'Opciones financieras'!$E$24)</f>
        <v>0</v>
      </c>
      <c r="AH76" s="105">
        <f>IF(AF76&gt;'Opciones financieras'!$D$25,'Opciones financieras'!$C$25*100*(AF76-'Opciones financieras'!$D$25-'Opciones financieras'!$E$25),0-'Opciones financieras'!$C$25*100*'Opciones financieras'!$E$25)</f>
        <v>0</v>
      </c>
      <c r="AI76" s="105">
        <f>IF(AF76&gt;'Opciones financieras'!$D$26,'Opciones financieras'!$C$26*100*(AF76-'Opciones financieras'!$D$26-'Opciones financieras'!$E$26),0-'Opciones financieras'!$C$26*100*'Opciones financieras'!$E$26)</f>
        <v>0</v>
      </c>
      <c r="AJ76" s="105">
        <f>IF(AF76&gt;'Opciones financieras'!$D$27,'Opciones financieras'!$C$27*100*(AF76-'Opciones financieras'!$D$27-'Opciones financieras'!$E$27),0-'Opciones financieras'!$C$27*100*'Opciones financieras'!$E$27)</f>
        <v>0</v>
      </c>
      <c r="AK76" s="105">
        <f>IF(AF76&gt;'Opciones financieras'!$D$28,'Opciones financieras'!$C$28*100*(AF76-'Opciones financieras'!$D$28-'Opciones financieras'!$E$28),0-'Opciones financieras'!$C$28*100*'Opciones financieras'!$E$28)</f>
        <v>0</v>
      </c>
      <c r="AL76" s="105">
        <f>IF(AF76&gt;'Opciones financieras'!$D$29,'Opciones financieras'!$C$29*100*(AF76-'Opciones financieras'!$D$29-'Opciones financieras'!$E$29),0-'Opciones financieras'!$C$29*100*'Opciones financieras'!$E$29)</f>
        <v>0</v>
      </c>
      <c r="AM76" s="105">
        <f>IF(AF76&gt;'Opciones financieras'!$D$30,'Opciones financieras'!$C$30*100*(AF76-'Opciones financieras'!$D$30-'Opciones financieras'!$E$30),0-'Opciones financieras'!$C$30*100*'Opciones financieras'!$E$30)</f>
        <v>0</v>
      </c>
      <c r="AN76" s="105">
        <f>IF(AF76&gt;'Opciones financieras'!$D$31,'Opciones financieras'!$C$31*100*(AF76-'Opciones financieras'!$D$31-'Opciones financieras'!$E$31),0-'Opciones financieras'!$C$31*100*'Opciones financieras'!$E$31)</f>
        <v>0</v>
      </c>
      <c r="AO76" s="105">
        <f>IF(AF76&gt;'Opciones financieras'!$D$32,'Opciones financieras'!$C$32*100*(AF76-'Opciones financieras'!$D$32-'Opciones financieras'!$E$32),0-'Opciones financieras'!$C$32*100*'Opciones financieras'!$E$32)</f>
        <v>0</v>
      </c>
      <c r="AP76" s="105">
        <f>IF(AF76&gt;'Opciones financieras'!$D$33,'Opciones financieras'!$C$33*100*(AF76-'Opciones financieras'!$D$33-'Opciones financieras'!$E$33),0-'Opciones financieras'!$C$33*100*'Opciones financieras'!$E$33)</f>
        <v>0</v>
      </c>
      <c r="AQ76" s="105">
        <f>IF(AF76&gt;'Opciones financieras'!$D$34,'Opciones financieras'!$C$34*100*(AF76-'Opciones financieras'!$D$34-'Opciones financieras'!$E$34),0-'Opciones financieras'!$C$34*100*'Opciones financieras'!$E$34)</f>
        <v>0</v>
      </c>
      <c r="AR76" s="105">
        <f>IF(AF76&gt;'Opciones financieras'!$D$35,'Opciones financieras'!$C$35*100*(AF76-'Opciones financieras'!$D$35-'Opciones financieras'!$E$35),0-'Opciones financieras'!$C$35*100*'Opciones financieras'!$E$35)</f>
        <v>0</v>
      </c>
      <c r="AS76" s="105">
        <f>IF(AF76&gt;'Opciones financieras'!$D$36,'Opciones financieras'!$C$36*100*(AF76-'Opciones financieras'!$D$36-'Opciones financieras'!$E$36),0-'Opciones financieras'!$C$36*100*'Opciones financieras'!$E$36)</f>
        <v>0</v>
      </c>
      <c r="AT76" s="105">
        <f>IF(AF76&gt;'Opciones financieras'!$D$37,'Opciones financieras'!$C$37*100*(AF76-'Opciones financieras'!$D$37-'Opciones financieras'!$E$37),0-'Opciones financieras'!$C$37*100*'Opciones financieras'!$E$37)</f>
        <v>0</v>
      </c>
      <c r="AU76" s="105">
        <f>IF(AF76&gt;'Opciones financieras'!$D$38,'Opciones financieras'!$C$38*100*(AF76-'Opciones financieras'!$D$38-'Opciones financieras'!$E$38),0-'Opciones financieras'!$C$38*100*'Opciones financieras'!$E$38)</f>
        <v>0</v>
      </c>
      <c r="AV76" s="105">
        <f>IF(AF76&gt;'Opciones financieras'!$D$39,'Opciones financieras'!$C$39*100*(AF76-'Opciones financieras'!$D$39-'Opciones financieras'!$E$39),0-'Opciones financieras'!$C$39*100*'Opciones financieras'!$E$39)</f>
        <v>0</v>
      </c>
      <c r="AW76" s="105">
        <f>IF(AF76&gt;'Opciones financieras'!$D$40,'Opciones financieras'!$C$40*100*(AF76-'Opciones financieras'!$D$40-'Opciones financieras'!$E$40),0-'Opciones financieras'!$C$40*100*'Opciones financieras'!$E$40)</f>
        <v>0</v>
      </c>
      <c r="AX76" s="105">
        <f>IF(AF76&gt;'Opciones financieras'!$D$41,'Opciones financieras'!$C$41*100*(AF76-'Opciones financieras'!$D$41-'Opciones financieras'!$E$41),0-'Opciones financieras'!$C$41*100*'Opciones financieras'!$E$41)</f>
        <v>0</v>
      </c>
      <c r="AY76" s="105">
        <f>IF(AF76&gt;'Opciones financieras'!$D$42,'Opciones financieras'!$C$42*100*(AF76-'Opciones financieras'!$D$42-'Opciones financieras'!$E$42),0-'Opciones financieras'!$C$42*100*'Opciones financieras'!$E$42)</f>
        <v>0</v>
      </c>
      <c r="AZ76" s="105">
        <f>IF(AF76&gt;'Opciones financieras'!$D$43,'Opciones financieras'!$C$43*100*(AF76-'Opciones financieras'!$D$43-'Opciones financieras'!$E$43),0-'Opciones financieras'!$C$43*100*'Opciones financieras'!$E$43)</f>
        <v>0</v>
      </c>
      <c r="BB76" s="104">
        <f>'Opciones financieras'!$C$74*AF76+'Opciones financieras'!$F$74</f>
        <v>0</v>
      </c>
      <c r="BC76" s="104">
        <f>'Opciones financieras'!$C$75*AF76+'Opciones financieras'!$F$75</f>
        <v>0</v>
      </c>
      <c r="BD76" s="104">
        <f>'Opciones financieras'!$C$76*AF76+'Opciones financieras'!$F$76</f>
        <v>0</v>
      </c>
      <c r="BE76" s="104">
        <f>'Opciones financieras'!$C$77*AF76+'Opciones financieras'!$F$77</f>
        <v>0</v>
      </c>
      <c r="BF76" s="104">
        <f>'Opciones financieras'!$C$78*AF76+'Opciones financieras'!$F$78</f>
        <v>0</v>
      </c>
      <c r="BG76" s="104">
        <f>'Opciones financieras'!$C$79*AF76+'Opciones financieras'!$F$79</f>
        <v>0</v>
      </c>
    </row>
    <row r="77" spans="32:59" ht="15.75" customHeight="1">
      <c r="AF77" s="105">
        <f t="shared" si="3"/>
        <v>201.57433768639996</v>
      </c>
      <c r="AG77" s="105">
        <f>IF(AF77&gt;'Opciones financieras'!$D$24,'Opciones financieras'!$C$24*100*(AF77-'Opciones financieras'!$D$24-'Opciones financieras'!$E$24),0-'Opciones financieras'!$C$24*100*'Opciones financieras'!$E$24)</f>
        <v>0</v>
      </c>
      <c r="AH77" s="105">
        <f>IF(AF77&gt;'Opciones financieras'!$D$25,'Opciones financieras'!$C$25*100*(AF77-'Opciones financieras'!$D$25-'Opciones financieras'!$E$25),0-'Opciones financieras'!$C$25*100*'Opciones financieras'!$E$25)</f>
        <v>0</v>
      </c>
      <c r="AI77" s="105">
        <f>IF(AF77&gt;'Opciones financieras'!$D$26,'Opciones financieras'!$C$26*100*(AF77-'Opciones financieras'!$D$26-'Opciones financieras'!$E$26),0-'Opciones financieras'!$C$26*100*'Opciones financieras'!$E$26)</f>
        <v>0</v>
      </c>
      <c r="AJ77" s="105">
        <f>IF(AF77&gt;'Opciones financieras'!$D$27,'Opciones financieras'!$C$27*100*(AF77-'Opciones financieras'!$D$27-'Opciones financieras'!$E$27),0-'Opciones financieras'!$C$27*100*'Opciones financieras'!$E$27)</f>
        <v>0</v>
      </c>
      <c r="AK77" s="105">
        <f>IF(AF77&gt;'Opciones financieras'!$D$28,'Opciones financieras'!$C$28*100*(AF77-'Opciones financieras'!$D$28-'Opciones financieras'!$E$28),0-'Opciones financieras'!$C$28*100*'Opciones financieras'!$E$28)</f>
        <v>0</v>
      </c>
      <c r="AL77" s="105">
        <f>IF(AF77&gt;'Opciones financieras'!$D$29,'Opciones financieras'!$C$29*100*(AF77-'Opciones financieras'!$D$29-'Opciones financieras'!$E$29),0-'Opciones financieras'!$C$29*100*'Opciones financieras'!$E$29)</f>
        <v>0</v>
      </c>
      <c r="AM77" s="105">
        <f>IF(AF77&gt;'Opciones financieras'!$D$30,'Opciones financieras'!$C$30*100*(AF77-'Opciones financieras'!$D$30-'Opciones financieras'!$E$30),0-'Opciones financieras'!$C$30*100*'Opciones financieras'!$E$30)</f>
        <v>0</v>
      </c>
      <c r="AN77" s="105">
        <f>IF(AF77&gt;'Opciones financieras'!$D$31,'Opciones financieras'!$C$31*100*(AF77-'Opciones financieras'!$D$31-'Opciones financieras'!$E$31),0-'Opciones financieras'!$C$31*100*'Opciones financieras'!$E$31)</f>
        <v>0</v>
      </c>
      <c r="AO77" s="105">
        <f>IF(AF77&gt;'Opciones financieras'!$D$32,'Opciones financieras'!$C$32*100*(AF77-'Opciones financieras'!$D$32-'Opciones financieras'!$E$32),0-'Opciones financieras'!$C$32*100*'Opciones financieras'!$E$32)</f>
        <v>0</v>
      </c>
      <c r="AP77" s="105">
        <f>IF(AF77&gt;'Opciones financieras'!$D$33,'Opciones financieras'!$C$33*100*(AF77-'Opciones financieras'!$D$33-'Opciones financieras'!$E$33),0-'Opciones financieras'!$C$33*100*'Opciones financieras'!$E$33)</f>
        <v>0</v>
      </c>
      <c r="AQ77" s="105">
        <f>IF(AF77&gt;'Opciones financieras'!$D$34,'Opciones financieras'!$C$34*100*(AF77-'Opciones financieras'!$D$34-'Opciones financieras'!$E$34),0-'Opciones financieras'!$C$34*100*'Opciones financieras'!$E$34)</f>
        <v>0</v>
      </c>
      <c r="AR77" s="105">
        <f>IF(AF77&gt;'Opciones financieras'!$D$35,'Opciones financieras'!$C$35*100*(AF77-'Opciones financieras'!$D$35-'Opciones financieras'!$E$35),0-'Opciones financieras'!$C$35*100*'Opciones financieras'!$E$35)</f>
        <v>0</v>
      </c>
      <c r="AS77" s="105">
        <f>IF(AF77&gt;'Opciones financieras'!$D$36,'Opciones financieras'!$C$36*100*(AF77-'Opciones financieras'!$D$36-'Opciones financieras'!$E$36),0-'Opciones financieras'!$C$36*100*'Opciones financieras'!$E$36)</f>
        <v>0</v>
      </c>
      <c r="AT77" s="105">
        <f>IF(AF77&gt;'Opciones financieras'!$D$37,'Opciones financieras'!$C$37*100*(AF77-'Opciones financieras'!$D$37-'Opciones financieras'!$E$37),0-'Opciones financieras'!$C$37*100*'Opciones financieras'!$E$37)</f>
        <v>0</v>
      </c>
      <c r="AU77" s="105">
        <f>IF(AF77&gt;'Opciones financieras'!$D$38,'Opciones financieras'!$C$38*100*(AF77-'Opciones financieras'!$D$38-'Opciones financieras'!$E$38),0-'Opciones financieras'!$C$38*100*'Opciones financieras'!$E$38)</f>
        <v>0</v>
      </c>
      <c r="AV77" s="105">
        <f>IF(AF77&gt;'Opciones financieras'!$D$39,'Opciones financieras'!$C$39*100*(AF77-'Opciones financieras'!$D$39-'Opciones financieras'!$E$39),0-'Opciones financieras'!$C$39*100*'Opciones financieras'!$E$39)</f>
        <v>0</v>
      </c>
      <c r="AW77" s="105">
        <f>IF(AF77&gt;'Opciones financieras'!$D$40,'Opciones financieras'!$C$40*100*(AF77-'Opciones financieras'!$D$40-'Opciones financieras'!$E$40),0-'Opciones financieras'!$C$40*100*'Opciones financieras'!$E$40)</f>
        <v>0</v>
      </c>
      <c r="AX77" s="105">
        <f>IF(AF77&gt;'Opciones financieras'!$D$41,'Opciones financieras'!$C$41*100*(AF77-'Opciones financieras'!$D$41-'Opciones financieras'!$E$41),0-'Opciones financieras'!$C$41*100*'Opciones financieras'!$E$41)</f>
        <v>0</v>
      </c>
      <c r="AY77" s="105">
        <f>IF(AF77&gt;'Opciones financieras'!$D$42,'Opciones financieras'!$C$42*100*(AF77-'Opciones financieras'!$D$42-'Opciones financieras'!$E$42),0-'Opciones financieras'!$C$42*100*'Opciones financieras'!$E$42)</f>
        <v>0</v>
      </c>
      <c r="AZ77" s="105">
        <f>IF(AF77&gt;'Opciones financieras'!$D$43,'Opciones financieras'!$C$43*100*(AF77-'Opciones financieras'!$D$43-'Opciones financieras'!$E$43),0-'Opciones financieras'!$C$43*100*'Opciones financieras'!$E$43)</f>
        <v>0</v>
      </c>
      <c r="BB77" s="104">
        <f>'Opciones financieras'!$C$74*AF77+'Opciones financieras'!$F$74</f>
        <v>0</v>
      </c>
      <c r="BC77" s="104">
        <f>'Opciones financieras'!$C$75*AF77+'Opciones financieras'!$F$75</f>
        <v>0</v>
      </c>
      <c r="BD77" s="104">
        <f>'Opciones financieras'!$C$76*AF77+'Opciones financieras'!$F$76</f>
        <v>0</v>
      </c>
      <c r="BE77" s="104">
        <f>'Opciones financieras'!$C$77*AF77+'Opciones financieras'!$F$77</f>
        <v>0</v>
      </c>
      <c r="BF77" s="104">
        <f>'Opciones financieras'!$C$78*AF77+'Opciones financieras'!$F$78</f>
        <v>0</v>
      </c>
      <c r="BG77" s="104">
        <f>'Opciones financieras'!$C$79*AF77+'Opciones financieras'!$F$79</f>
        <v>0</v>
      </c>
    </row>
    <row r="78" spans="32:59" ht="15.75" customHeight="1">
      <c r="AF78" s="105">
        <f t="shared" si="3"/>
        <v>205.68809967999997</v>
      </c>
      <c r="AG78" s="105">
        <f>IF(AF78&gt;'Opciones financieras'!$D$24,'Opciones financieras'!$C$24*100*(AF78-'Opciones financieras'!$D$24-'Opciones financieras'!$E$24),0-'Opciones financieras'!$C$24*100*'Opciones financieras'!$E$24)</f>
        <v>0</v>
      </c>
      <c r="AH78" s="105">
        <f>IF(AF78&gt;'Opciones financieras'!$D$25,'Opciones financieras'!$C$25*100*(AF78-'Opciones financieras'!$D$25-'Opciones financieras'!$E$25),0-'Opciones financieras'!$C$25*100*'Opciones financieras'!$E$25)</f>
        <v>0</v>
      </c>
      <c r="AI78" s="105">
        <f>IF(AF78&gt;'Opciones financieras'!$D$26,'Opciones financieras'!$C$26*100*(AF78-'Opciones financieras'!$D$26-'Opciones financieras'!$E$26),0-'Opciones financieras'!$C$26*100*'Opciones financieras'!$E$26)</f>
        <v>0</v>
      </c>
      <c r="AJ78" s="105">
        <f>IF(AF78&gt;'Opciones financieras'!$D$27,'Opciones financieras'!$C$27*100*(AF78-'Opciones financieras'!$D$27-'Opciones financieras'!$E$27),0-'Opciones financieras'!$C$27*100*'Opciones financieras'!$E$27)</f>
        <v>0</v>
      </c>
      <c r="AK78" s="105">
        <f>IF(AF78&gt;'Opciones financieras'!$D$28,'Opciones financieras'!$C$28*100*(AF78-'Opciones financieras'!$D$28-'Opciones financieras'!$E$28),0-'Opciones financieras'!$C$28*100*'Opciones financieras'!$E$28)</f>
        <v>0</v>
      </c>
      <c r="AL78" s="105">
        <f>IF(AF78&gt;'Opciones financieras'!$D$29,'Opciones financieras'!$C$29*100*(AF78-'Opciones financieras'!$D$29-'Opciones financieras'!$E$29),0-'Opciones financieras'!$C$29*100*'Opciones financieras'!$E$29)</f>
        <v>0</v>
      </c>
      <c r="AM78" s="105">
        <f>IF(AF78&gt;'Opciones financieras'!$D$30,'Opciones financieras'!$C$30*100*(AF78-'Opciones financieras'!$D$30-'Opciones financieras'!$E$30),0-'Opciones financieras'!$C$30*100*'Opciones financieras'!$E$30)</f>
        <v>0</v>
      </c>
      <c r="AN78" s="105">
        <f>IF(AF78&gt;'Opciones financieras'!$D$31,'Opciones financieras'!$C$31*100*(AF78-'Opciones financieras'!$D$31-'Opciones financieras'!$E$31),0-'Opciones financieras'!$C$31*100*'Opciones financieras'!$E$31)</f>
        <v>0</v>
      </c>
      <c r="AO78" s="105">
        <f>IF(AF78&gt;'Opciones financieras'!$D$32,'Opciones financieras'!$C$32*100*(AF78-'Opciones financieras'!$D$32-'Opciones financieras'!$E$32),0-'Opciones financieras'!$C$32*100*'Opciones financieras'!$E$32)</f>
        <v>0</v>
      </c>
      <c r="AP78" s="105">
        <f>IF(AF78&gt;'Opciones financieras'!$D$33,'Opciones financieras'!$C$33*100*(AF78-'Opciones financieras'!$D$33-'Opciones financieras'!$E$33),0-'Opciones financieras'!$C$33*100*'Opciones financieras'!$E$33)</f>
        <v>0</v>
      </c>
      <c r="AQ78" s="105">
        <f>IF(AF78&gt;'Opciones financieras'!$D$34,'Opciones financieras'!$C$34*100*(AF78-'Opciones financieras'!$D$34-'Opciones financieras'!$E$34),0-'Opciones financieras'!$C$34*100*'Opciones financieras'!$E$34)</f>
        <v>0</v>
      </c>
      <c r="AR78" s="105">
        <f>IF(AF78&gt;'Opciones financieras'!$D$35,'Opciones financieras'!$C$35*100*(AF78-'Opciones financieras'!$D$35-'Opciones financieras'!$E$35),0-'Opciones financieras'!$C$35*100*'Opciones financieras'!$E$35)</f>
        <v>0</v>
      </c>
      <c r="AS78" s="105">
        <f>IF(AF78&gt;'Opciones financieras'!$D$36,'Opciones financieras'!$C$36*100*(AF78-'Opciones financieras'!$D$36-'Opciones financieras'!$E$36),0-'Opciones financieras'!$C$36*100*'Opciones financieras'!$E$36)</f>
        <v>0</v>
      </c>
      <c r="AT78" s="105">
        <f>IF(AF78&gt;'Opciones financieras'!$D$37,'Opciones financieras'!$C$37*100*(AF78-'Opciones financieras'!$D$37-'Opciones financieras'!$E$37),0-'Opciones financieras'!$C$37*100*'Opciones financieras'!$E$37)</f>
        <v>0</v>
      </c>
      <c r="AU78" s="105">
        <f>IF(AF78&gt;'Opciones financieras'!$D$38,'Opciones financieras'!$C$38*100*(AF78-'Opciones financieras'!$D$38-'Opciones financieras'!$E$38),0-'Opciones financieras'!$C$38*100*'Opciones financieras'!$E$38)</f>
        <v>0</v>
      </c>
      <c r="AV78" s="105">
        <f>IF(AF78&gt;'Opciones financieras'!$D$39,'Opciones financieras'!$C$39*100*(AF78-'Opciones financieras'!$D$39-'Opciones financieras'!$E$39),0-'Opciones financieras'!$C$39*100*'Opciones financieras'!$E$39)</f>
        <v>0</v>
      </c>
      <c r="AW78" s="105">
        <f>IF(AF78&gt;'Opciones financieras'!$D$40,'Opciones financieras'!$C$40*100*(AF78-'Opciones financieras'!$D$40-'Opciones financieras'!$E$40),0-'Opciones financieras'!$C$40*100*'Opciones financieras'!$E$40)</f>
        <v>0</v>
      </c>
      <c r="AX78" s="105">
        <f>IF(AF78&gt;'Opciones financieras'!$D$41,'Opciones financieras'!$C$41*100*(AF78-'Opciones financieras'!$D$41-'Opciones financieras'!$E$41),0-'Opciones financieras'!$C$41*100*'Opciones financieras'!$E$41)</f>
        <v>0</v>
      </c>
      <c r="AY78" s="105">
        <f>IF(AF78&gt;'Opciones financieras'!$D$42,'Opciones financieras'!$C$42*100*(AF78-'Opciones financieras'!$D$42-'Opciones financieras'!$E$42),0-'Opciones financieras'!$C$42*100*'Opciones financieras'!$E$42)</f>
        <v>0</v>
      </c>
      <c r="AZ78" s="105">
        <f>IF(AF78&gt;'Opciones financieras'!$D$43,'Opciones financieras'!$C$43*100*(AF78-'Opciones financieras'!$D$43-'Opciones financieras'!$E$43),0-'Opciones financieras'!$C$43*100*'Opciones financieras'!$E$43)</f>
        <v>0</v>
      </c>
      <c r="BB78" s="104">
        <f>'Opciones financieras'!$C$74*AF78+'Opciones financieras'!$F$74</f>
        <v>0</v>
      </c>
      <c r="BC78" s="104">
        <f>'Opciones financieras'!$C$75*AF78+'Opciones financieras'!$F$75</f>
        <v>0</v>
      </c>
      <c r="BD78" s="104">
        <f>'Opciones financieras'!$C$76*AF78+'Opciones financieras'!$F$76</f>
        <v>0</v>
      </c>
      <c r="BE78" s="104">
        <f>'Opciones financieras'!$C$77*AF78+'Opciones financieras'!$F$77</f>
        <v>0</v>
      </c>
      <c r="BF78" s="104">
        <f>'Opciones financieras'!$C$78*AF78+'Opciones financieras'!$F$78</f>
        <v>0</v>
      </c>
      <c r="BG78" s="104">
        <f>'Opciones financieras'!$C$79*AF78+'Opciones financieras'!$F$79</f>
        <v>0</v>
      </c>
    </row>
    <row r="79" spans="32:59" ht="15.75" customHeight="1">
      <c r="AF79" s="105">
        <f t="shared" si="3"/>
        <v>209.88581599999998</v>
      </c>
      <c r="AG79" s="105">
        <f>IF(AF79&gt;'Opciones financieras'!$D$24,'Opciones financieras'!$C$24*100*(AF79-'Opciones financieras'!$D$24-'Opciones financieras'!$E$24),0-'Opciones financieras'!$C$24*100*'Opciones financieras'!$E$24)</f>
        <v>0</v>
      </c>
      <c r="AH79" s="105">
        <f>IF(AF79&gt;'Opciones financieras'!$D$25,'Opciones financieras'!$C$25*100*(AF79-'Opciones financieras'!$D$25-'Opciones financieras'!$E$25),0-'Opciones financieras'!$C$25*100*'Opciones financieras'!$E$25)</f>
        <v>0</v>
      </c>
      <c r="AI79" s="105">
        <f>IF(AF79&gt;'Opciones financieras'!$D$26,'Opciones financieras'!$C$26*100*(AF79-'Opciones financieras'!$D$26-'Opciones financieras'!$E$26),0-'Opciones financieras'!$C$26*100*'Opciones financieras'!$E$26)</f>
        <v>0</v>
      </c>
      <c r="AJ79" s="105">
        <f>IF(AF79&gt;'Opciones financieras'!$D$27,'Opciones financieras'!$C$27*100*(AF79-'Opciones financieras'!$D$27-'Opciones financieras'!$E$27),0-'Opciones financieras'!$C$27*100*'Opciones financieras'!$E$27)</f>
        <v>0</v>
      </c>
      <c r="AK79" s="105">
        <f>IF(AF79&gt;'Opciones financieras'!$D$28,'Opciones financieras'!$C$28*100*(AF79-'Opciones financieras'!$D$28-'Opciones financieras'!$E$28),0-'Opciones financieras'!$C$28*100*'Opciones financieras'!$E$28)</f>
        <v>0</v>
      </c>
      <c r="AL79" s="105">
        <f>IF(AF79&gt;'Opciones financieras'!$D$29,'Opciones financieras'!$C$29*100*(AF79-'Opciones financieras'!$D$29-'Opciones financieras'!$E$29),0-'Opciones financieras'!$C$29*100*'Opciones financieras'!$E$29)</f>
        <v>0</v>
      </c>
      <c r="AM79" s="105">
        <f>IF(AF79&gt;'Opciones financieras'!$D$30,'Opciones financieras'!$C$30*100*(AF79-'Opciones financieras'!$D$30-'Opciones financieras'!$E$30),0-'Opciones financieras'!$C$30*100*'Opciones financieras'!$E$30)</f>
        <v>0</v>
      </c>
      <c r="AN79" s="105">
        <f>IF(AF79&gt;'Opciones financieras'!$D$31,'Opciones financieras'!$C$31*100*(AF79-'Opciones financieras'!$D$31-'Opciones financieras'!$E$31),0-'Opciones financieras'!$C$31*100*'Opciones financieras'!$E$31)</f>
        <v>0</v>
      </c>
      <c r="AO79" s="105">
        <f>IF(AF79&gt;'Opciones financieras'!$D$32,'Opciones financieras'!$C$32*100*(AF79-'Opciones financieras'!$D$32-'Opciones financieras'!$E$32),0-'Opciones financieras'!$C$32*100*'Opciones financieras'!$E$32)</f>
        <v>0</v>
      </c>
      <c r="AP79" s="105">
        <f>IF(AF79&gt;'Opciones financieras'!$D$33,'Opciones financieras'!$C$33*100*(AF79-'Opciones financieras'!$D$33-'Opciones financieras'!$E$33),0-'Opciones financieras'!$C$33*100*'Opciones financieras'!$E$33)</f>
        <v>0</v>
      </c>
      <c r="AQ79" s="105">
        <f>IF(AF79&gt;'Opciones financieras'!$D$34,'Opciones financieras'!$C$34*100*(AF79-'Opciones financieras'!$D$34-'Opciones financieras'!$E$34),0-'Opciones financieras'!$C$34*100*'Opciones financieras'!$E$34)</f>
        <v>0</v>
      </c>
      <c r="AR79" s="105">
        <f>IF(AF79&gt;'Opciones financieras'!$D$35,'Opciones financieras'!$C$35*100*(AF79-'Opciones financieras'!$D$35-'Opciones financieras'!$E$35),0-'Opciones financieras'!$C$35*100*'Opciones financieras'!$E$35)</f>
        <v>0</v>
      </c>
      <c r="AS79" s="105">
        <f>IF(AF79&gt;'Opciones financieras'!$D$36,'Opciones financieras'!$C$36*100*(AF79-'Opciones financieras'!$D$36-'Opciones financieras'!$E$36),0-'Opciones financieras'!$C$36*100*'Opciones financieras'!$E$36)</f>
        <v>0</v>
      </c>
      <c r="AT79" s="105">
        <f>IF(AF79&gt;'Opciones financieras'!$D$37,'Opciones financieras'!$C$37*100*(AF79-'Opciones financieras'!$D$37-'Opciones financieras'!$E$37),0-'Opciones financieras'!$C$37*100*'Opciones financieras'!$E$37)</f>
        <v>0</v>
      </c>
      <c r="AU79" s="105">
        <f>IF(AF79&gt;'Opciones financieras'!$D$38,'Opciones financieras'!$C$38*100*(AF79-'Opciones financieras'!$D$38-'Opciones financieras'!$E$38),0-'Opciones financieras'!$C$38*100*'Opciones financieras'!$E$38)</f>
        <v>0</v>
      </c>
      <c r="AV79" s="105">
        <f>IF(AF79&gt;'Opciones financieras'!$D$39,'Opciones financieras'!$C$39*100*(AF79-'Opciones financieras'!$D$39-'Opciones financieras'!$E$39),0-'Opciones financieras'!$C$39*100*'Opciones financieras'!$E$39)</f>
        <v>0</v>
      </c>
      <c r="AW79" s="105">
        <f>IF(AF79&gt;'Opciones financieras'!$D$40,'Opciones financieras'!$C$40*100*(AF79-'Opciones financieras'!$D$40-'Opciones financieras'!$E$40),0-'Opciones financieras'!$C$40*100*'Opciones financieras'!$E$40)</f>
        <v>0</v>
      </c>
      <c r="AX79" s="105">
        <f>IF(AF79&gt;'Opciones financieras'!$D$41,'Opciones financieras'!$C$41*100*(AF79-'Opciones financieras'!$D$41-'Opciones financieras'!$E$41),0-'Opciones financieras'!$C$41*100*'Opciones financieras'!$E$41)</f>
        <v>0</v>
      </c>
      <c r="AY79" s="105">
        <f>IF(AF79&gt;'Opciones financieras'!$D$42,'Opciones financieras'!$C$42*100*(AF79-'Opciones financieras'!$D$42-'Opciones financieras'!$E$42),0-'Opciones financieras'!$C$42*100*'Opciones financieras'!$E$42)</f>
        <v>0</v>
      </c>
      <c r="AZ79" s="105">
        <f>IF(AF79&gt;'Opciones financieras'!$D$43,'Opciones financieras'!$C$43*100*(AF79-'Opciones financieras'!$D$43-'Opciones financieras'!$E$43),0-'Opciones financieras'!$C$43*100*'Opciones financieras'!$E$43)</f>
        <v>0</v>
      </c>
      <c r="BB79" s="104">
        <f>'Opciones financieras'!$C$74*AF79+'Opciones financieras'!$F$74</f>
        <v>0</v>
      </c>
      <c r="BC79" s="104">
        <f>'Opciones financieras'!$C$75*AF79+'Opciones financieras'!$F$75</f>
        <v>0</v>
      </c>
      <c r="BD79" s="104">
        <f>'Opciones financieras'!$C$76*AF79+'Opciones financieras'!$F$76</f>
        <v>0</v>
      </c>
      <c r="BE79" s="104">
        <f>'Opciones financieras'!$C$77*AF79+'Opciones financieras'!$F$77</f>
        <v>0</v>
      </c>
      <c r="BF79" s="104">
        <f>'Opciones financieras'!$C$78*AF79+'Opciones financieras'!$F$78</f>
        <v>0</v>
      </c>
      <c r="BG79" s="104">
        <f>'Opciones financieras'!$C$79*AF79+'Opciones financieras'!$F$79</f>
        <v>0</v>
      </c>
    </row>
    <row r="80" spans="32:59" ht="15.75" customHeight="1">
      <c r="AF80" s="105">
        <f t="shared" si="3"/>
        <v>214.16919999999999</v>
      </c>
      <c r="AG80" s="105">
        <f>IF(AF80&gt;'Opciones financieras'!$D$24,'Opciones financieras'!$C$24*100*(AF80-'Opciones financieras'!$D$24-'Opciones financieras'!$E$24),0-'Opciones financieras'!$C$24*100*'Opciones financieras'!$E$24)</f>
        <v>0</v>
      </c>
      <c r="AH80" s="105">
        <f>IF(AF80&gt;'Opciones financieras'!$D$25,'Opciones financieras'!$C$25*100*(AF80-'Opciones financieras'!$D$25-'Opciones financieras'!$E$25),0-'Opciones financieras'!$C$25*100*'Opciones financieras'!$E$25)</f>
        <v>0</v>
      </c>
      <c r="AI80" s="105">
        <f>IF(AF80&gt;'Opciones financieras'!$D$26,'Opciones financieras'!$C$26*100*(AF80-'Opciones financieras'!$D$26-'Opciones financieras'!$E$26),0-'Opciones financieras'!$C$26*100*'Opciones financieras'!$E$26)</f>
        <v>0</v>
      </c>
      <c r="AJ80" s="105">
        <f>IF(AF80&gt;'Opciones financieras'!$D$27,'Opciones financieras'!$C$27*100*(AF80-'Opciones financieras'!$D$27-'Opciones financieras'!$E$27),0-'Opciones financieras'!$C$27*100*'Opciones financieras'!$E$27)</f>
        <v>0</v>
      </c>
      <c r="AK80" s="105">
        <f>IF(AF80&gt;'Opciones financieras'!$D$28,'Opciones financieras'!$C$28*100*(AF80-'Opciones financieras'!$D$28-'Opciones financieras'!$E$28),0-'Opciones financieras'!$C$28*100*'Opciones financieras'!$E$28)</f>
        <v>0</v>
      </c>
      <c r="AL80" s="105">
        <f>IF(AF80&gt;'Opciones financieras'!$D$29,'Opciones financieras'!$C$29*100*(AF80-'Opciones financieras'!$D$29-'Opciones financieras'!$E$29),0-'Opciones financieras'!$C$29*100*'Opciones financieras'!$E$29)</f>
        <v>0</v>
      </c>
      <c r="AM80" s="105">
        <f>IF(AF80&gt;'Opciones financieras'!$D$30,'Opciones financieras'!$C$30*100*(AF80-'Opciones financieras'!$D$30-'Opciones financieras'!$E$30),0-'Opciones financieras'!$C$30*100*'Opciones financieras'!$E$30)</f>
        <v>0</v>
      </c>
      <c r="AN80" s="105">
        <f>IF(AF80&gt;'Opciones financieras'!$D$31,'Opciones financieras'!$C$31*100*(AF80-'Opciones financieras'!$D$31-'Opciones financieras'!$E$31),0-'Opciones financieras'!$C$31*100*'Opciones financieras'!$E$31)</f>
        <v>0</v>
      </c>
      <c r="AO80" s="105">
        <f>IF(AF80&gt;'Opciones financieras'!$D$32,'Opciones financieras'!$C$32*100*(AF80-'Opciones financieras'!$D$32-'Opciones financieras'!$E$32),0-'Opciones financieras'!$C$32*100*'Opciones financieras'!$E$32)</f>
        <v>0</v>
      </c>
      <c r="AP80" s="105">
        <f>IF(AF80&gt;'Opciones financieras'!$D$33,'Opciones financieras'!$C$33*100*(AF80-'Opciones financieras'!$D$33-'Opciones financieras'!$E$33),0-'Opciones financieras'!$C$33*100*'Opciones financieras'!$E$33)</f>
        <v>0</v>
      </c>
      <c r="AQ80" s="105">
        <f>IF(AF80&gt;'Opciones financieras'!$D$34,'Opciones financieras'!$C$34*100*(AF80-'Opciones financieras'!$D$34-'Opciones financieras'!$E$34),0-'Opciones financieras'!$C$34*100*'Opciones financieras'!$E$34)</f>
        <v>0</v>
      </c>
      <c r="AR80" s="105">
        <f>IF(AF80&gt;'Opciones financieras'!$D$35,'Opciones financieras'!$C$35*100*(AF80-'Opciones financieras'!$D$35-'Opciones financieras'!$E$35),0-'Opciones financieras'!$C$35*100*'Opciones financieras'!$E$35)</f>
        <v>0</v>
      </c>
      <c r="AS80" s="105">
        <f>IF(AF80&gt;'Opciones financieras'!$D$36,'Opciones financieras'!$C$36*100*(AF80-'Opciones financieras'!$D$36-'Opciones financieras'!$E$36),0-'Opciones financieras'!$C$36*100*'Opciones financieras'!$E$36)</f>
        <v>0</v>
      </c>
      <c r="AT80" s="105">
        <f>IF(AF80&gt;'Opciones financieras'!$D$37,'Opciones financieras'!$C$37*100*(AF80-'Opciones financieras'!$D$37-'Opciones financieras'!$E$37),0-'Opciones financieras'!$C$37*100*'Opciones financieras'!$E$37)</f>
        <v>0</v>
      </c>
      <c r="AU80" s="105">
        <f>IF(AF80&gt;'Opciones financieras'!$D$38,'Opciones financieras'!$C$38*100*(AF80-'Opciones financieras'!$D$38-'Opciones financieras'!$E$38),0-'Opciones financieras'!$C$38*100*'Opciones financieras'!$E$38)</f>
        <v>0</v>
      </c>
      <c r="AV80" s="105">
        <f>IF(AF80&gt;'Opciones financieras'!$D$39,'Opciones financieras'!$C$39*100*(AF80-'Opciones financieras'!$D$39-'Opciones financieras'!$E$39),0-'Opciones financieras'!$C$39*100*'Opciones financieras'!$E$39)</f>
        <v>0</v>
      </c>
      <c r="AW80" s="105">
        <f>IF(AF80&gt;'Opciones financieras'!$D$40,'Opciones financieras'!$C$40*100*(AF80-'Opciones financieras'!$D$40-'Opciones financieras'!$E$40),0-'Opciones financieras'!$C$40*100*'Opciones financieras'!$E$40)</f>
        <v>0</v>
      </c>
      <c r="AX80" s="105">
        <f>IF(AF80&gt;'Opciones financieras'!$D$41,'Opciones financieras'!$C$41*100*(AF80-'Opciones financieras'!$D$41-'Opciones financieras'!$E$41),0-'Opciones financieras'!$C$41*100*'Opciones financieras'!$E$41)</f>
        <v>0</v>
      </c>
      <c r="AY80" s="105">
        <f>IF(AF80&gt;'Opciones financieras'!$D$42,'Opciones financieras'!$C$42*100*(AF80-'Opciones financieras'!$D$42-'Opciones financieras'!$E$42),0-'Opciones financieras'!$C$42*100*'Opciones financieras'!$E$42)</f>
        <v>0</v>
      </c>
      <c r="AZ80" s="105">
        <f>IF(AF80&gt;'Opciones financieras'!$D$43,'Opciones financieras'!$C$43*100*(AF80-'Opciones financieras'!$D$43-'Opciones financieras'!$E$43),0-'Opciones financieras'!$C$43*100*'Opciones financieras'!$E$43)</f>
        <v>0</v>
      </c>
      <c r="BB80" s="104">
        <f>'Opciones financieras'!$C$74*AF80+'Opciones financieras'!$F$74</f>
        <v>0</v>
      </c>
      <c r="BC80" s="104">
        <f>'Opciones financieras'!$C$75*AF80+'Opciones financieras'!$F$75</f>
        <v>0</v>
      </c>
      <c r="BD80" s="104">
        <f>'Opciones financieras'!$C$76*AF80+'Opciones financieras'!$F$76</f>
        <v>0</v>
      </c>
      <c r="BE80" s="104">
        <f>'Opciones financieras'!$C$77*AF80+'Opciones financieras'!$F$77</f>
        <v>0</v>
      </c>
      <c r="BF80" s="104">
        <f>'Opciones financieras'!$C$78*AF80+'Opciones financieras'!$F$78</f>
        <v>0</v>
      </c>
      <c r="BG80" s="104">
        <f>'Opciones financieras'!$C$79*AF80+'Opciones financieras'!$F$79</f>
        <v>0</v>
      </c>
    </row>
    <row r="81" spans="32:59" ht="15.75" customHeight="1">
      <c r="AF81" s="105">
        <f t="shared" si="3"/>
        <v>218.54</v>
      </c>
      <c r="AG81" s="105">
        <f>IF(AF81&gt;'Opciones financieras'!$D$24,'Opciones financieras'!$C$24*100*(AF81-'Opciones financieras'!$D$24-'Opciones financieras'!$E$24),0-'Opciones financieras'!$C$24*100*'Opciones financieras'!$E$24)</f>
        <v>0</v>
      </c>
      <c r="AH81" s="105">
        <f>IF(AF81&gt;'Opciones financieras'!$D$25,'Opciones financieras'!$C$25*100*(AF81-'Opciones financieras'!$D$25-'Opciones financieras'!$E$25),0-'Opciones financieras'!$C$25*100*'Opciones financieras'!$E$25)</f>
        <v>0</v>
      </c>
      <c r="AI81" s="105">
        <f>IF(AF81&gt;'Opciones financieras'!$D$26,'Opciones financieras'!$C$26*100*(AF81-'Opciones financieras'!$D$26-'Opciones financieras'!$E$26),0-'Opciones financieras'!$C$26*100*'Opciones financieras'!$E$26)</f>
        <v>0</v>
      </c>
      <c r="AJ81" s="105">
        <f>IF(AF81&gt;'Opciones financieras'!$D$27,'Opciones financieras'!$C$27*100*(AF81-'Opciones financieras'!$D$27-'Opciones financieras'!$E$27),0-'Opciones financieras'!$C$27*100*'Opciones financieras'!$E$27)</f>
        <v>0</v>
      </c>
      <c r="AK81" s="105">
        <f>IF(AF81&gt;'Opciones financieras'!$D$28,'Opciones financieras'!$C$28*100*(AF81-'Opciones financieras'!$D$28-'Opciones financieras'!$E$28),0-'Opciones financieras'!$C$28*100*'Opciones financieras'!$E$28)</f>
        <v>0</v>
      </c>
      <c r="AL81" s="105">
        <f>IF(AF81&gt;'Opciones financieras'!$D$29,'Opciones financieras'!$C$29*100*(AF81-'Opciones financieras'!$D$29-'Opciones financieras'!$E$29),0-'Opciones financieras'!$C$29*100*'Opciones financieras'!$E$29)</f>
        <v>0</v>
      </c>
      <c r="AM81" s="105">
        <f>IF(AF81&gt;'Opciones financieras'!$D$30,'Opciones financieras'!$C$30*100*(AF81-'Opciones financieras'!$D$30-'Opciones financieras'!$E$30),0-'Opciones financieras'!$C$30*100*'Opciones financieras'!$E$30)</f>
        <v>0</v>
      </c>
      <c r="AN81" s="105">
        <f>IF(AF81&gt;'Opciones financieras'!$D$31,'Opciones financieras'!$C$31*100*(AF81-'Opciones financieras'!$D$31-'Opciones financieras'!$E$31),0-'Opciones financieras'!$C$31*100*'Opciones financieras'!$E$31)</f>
        <v>0</v>
      </c>
      <c r="AO81" s="105">
        <f>IF(AF81&gt;'Opciones financieras'!$D$32,'Opciones financieras'!$C$32*100*(AF81-'Opciones financieras'!$D$32-'Opciones financieras'!$E$32),0-'Opciones financieras'!$C$32*100*'Opciones financieras'!$E$32)</f>
        <v>0</v>
      </c>
      <c r="AP81" s="105">
        <f>IF(AF81&gt;'Opciones financieras'!$D$33,'Opciones financieras'!$C$33*100*(AF81-'Opciones financieras'!$D$33-'Opciones financieras'!$E$33),0-'Opciones financieras'!$C$33*100*'Opciones financieras'!$E$33)</f>
        <v>0</v>
      </c>
      <c r="AQ81" s="105">
        <f>IF(AF81&gt;'Opciones financieras'!$D$34,'Opciones financieras'!$C$34*100*(AF81-'Opciones financieras'!$D$34-'Opciones financieras'!$E$34),0-'Opciones financieras'!$C$34*100*'Opciones financieras'!$E$34)</f>
        <v>0</v>
      </c>
      <c r="AR81" s="105">
        <f>IF(AF81&gt;'Opciones financieras'!$D$35,'Opciones financieras'!$C$35*100*(AF81-'Opciones financieras'!$D$35-'Opciones financieras'!$E$35),0-'Opciones financieras'!$C$35*100*'Opciones financieras'!$E$35)</f>
        <v>0</v>
      </c>
      <c r="AS81" s="105">
        <f>IF(AF81&gt;'Opciones financieras'!$D$36,'Opciones financieras'!$C$36*100*(AF81-'Opciones financieras'!$D$36-'Opciones financieras'!$E$36),0-'Opciones financieras'!$C$36*100*'Opciones financieras'!$E$36)</f>
        <v>0</v>
      </c>
      <c r="AT81" s="105">
        <f>IF(AF81&gt;'Opciones financieras'!$D$37,'Opciones financieras'!$C$37*100*(AF81-'Opciones financieras'!$D$37-'Opciones financieras'!$E$37),0-'Opciones financieras'!$C$37*100*'Opciones financieras'!$E$37)</f>
        <v>0</v>
      </c>
      <c r="AU81" s="105">
        <f>IF(AF81&gt;'Opciones financieras'!$D$38,'Opciones financieras'!$C$38*100*(AF81-'Opciones financieras'!$D$38-'Opciones financieras'!$E$38),0-'Opciones financieras'!$C$38*100*'Opciones financieras'!$E$38)</f>
        <v>0</v>
      </c>
      <c r="AV81" s="105">
        <f>IF(AF81&gt;'Opciones financieras'!$D$39,'Opciones financieras'!$C$39*100*(AF81-'Opciones financieras'!$D$39-'Opciones financieras'!$E$39),0-'Opciones financieras'!$C$39*100*'Opciones financieras'!$E$39)</f>
        <v>0</v>
      </c>
      <c r="AW81" s="105">
        <f>IF(AF81&gt;'Opciones financieras'!$D$40,'Opciones financieras'!$C$40*100*(AF81-'Opciones financieras'!$D$40-'Opciones financieras'!$E$40),0-'Opciones financieras'!$C$40*100*'Opciones financieras'!$E$40)</f>
        <v>0</v>
      </c>
      <c r="AX81" s="105">
        <f>IF(AF81&gt;'Opciones financieras'!$D$41,'Opciones financieras'!$C$41*100*(AF81-'Opciones financieras'!$D$41-'Opciones financieras'!$E$41),0-'Opciones financieras'!$C$41*100*'Opciones financieras'!$E$41)</f>
        <v>0</v>
      </c>
      <c r="AY81" s="105">
        <f>IF(AF81&gt;'Opciones financieras'!$D$42,'Opciones financieras'!$C$42*100*(AF81-'Opciones financieras'!$D$42-'Opciones financieras'!$E$42),0-'Opciones financieras'!$C$42*100*'Opciones financieras'!$E$42)</f>
        <v>0</v>
      </c>
      <c r="AZ81" s="105">
        <f>IF(AF81&gt;'Opciones financieras'!$D$43,'Opciones financieras'!$C$43*100*(AF81-'Opciones financieras'!$D$43-'Opciones financieras'!$E$43),0-'Opciones financieras'!$C$43*100*'Opciones financieras'!$E$43)</f>
        <v>0</v>
      </c>
      <c r="BB81" s="104">
        <f>'Opciones financieras'!$C$74*AF81+'Opciones financieras'!$F$74</f>
        <v>0</v>
      </c>
      <c r="BC81" s="104">
        <f>'Opciones financieras'!$C$75*AF81+'Opciones financieras'!$F$75</f>
        <v>0</v>
      </c>
      <c r="BD81" s="104">
        <f>'Opciones financieras'!$C$76*AF81+'Opciones financieras'!$F$76</f>
        <v>0</v>
      </c>
      <c r="BE81" s="104">
        <f>'Opciones financieras'!$C$77*AF81+'Opciones financieras'!$F$77</f>
        <v>0</v>
      </c>
      <c r="BF81" s="104">
        <f>'Opciones financieras'!$C$78*AF81+'Opciones financieras'!$F$78</f>
        <v>0</v>
      </c>
      <c r="BG81" s="104">
        <f>'Opciones financieras'!$C$79*AF81+'Opciones financieras'!$F$79</f>
        <v>0</v>
      </c>
    </row>
    <row r="82" spans="32:59" ht="15.75" customHeight="1">
      <c r="AF82" s="105">
        <f>+'NO TOCAR'!SUBY</f>
        <v>223</v>
      </c>
      <c r="AG82" s="105">
        <f>IF(AF82&gt;'Opciones financieras'!$D$24,'Opciones financieras'!$C$24*100*(AF82-'Opciones financieras'!$D$24-'Opciones financieras'!$E$24),0-'Opciones financieras'!$C$24*100*'Opciones financieras'!$E$24)</f>
        <v>0</v>
      </c>
      <c r="AH82" s="105">
        <f>IF(AF82&gt;'Opciones financieras'!$D$25,'Opciones financieras'!$C$25*100*(AF82-'Opciones financieras'!$D$25-'Opciones financieras'!$E$25),0-'Opciones financieras'!$C$25*100*'Opciones financieras'!$E$25)</f>
        <v>0</v>
      </c>
      <c r="AI82" s="105">
        <f>IF(AF82&gt;'Opciones financieras'!$D$26,'Opciones financieras'!$C$26*100*(AF82-'Opciones financieras'!$D$26-'Opciones financieras'!$E$26),0-'Opciones financieras'!$C$26*100*'Opciones financieras'!$E$26)</f>
        <v>0</v>
      </c>
      <c r="AJ82" s="105">
        <f>IF(AF82&gt;'Opciones financieras'!$D$27,'Opciones financieras'!$C$27*100*(AF82-'Opciones financieras'!$D$27-'Opciones financieras'!$E$27),0-'Opciones financieras'!$C$27*100*'Opciones financieras'!$E$27)</f>
        <v>0</v>
      </c>
      <c r="AK82" s="105">
        <f>IF(AF82&gt;'Opciones financieras'!$D$28,'Opciones financieras'!$C$28*100*(AF82-'Opciones financieras'!$D$28-'Opciones financieras'!$E$28),0-'Opciones financieras'!$C$28*100*'Opciones financieras'!$E$28)</f>
        <v>0</v>
      </c>
      <c r="AL82" s="105">
        <f>IF(AF82&gt;'Opciones financieras'!$D$29,'Opciones financieras'!$C$29*100*(AF82-'Opciones financieras'!$D$29-'Opciones financieras'!$E$29),0-'Opciones financieras'!$C$29*100*'Opciones financieras'!$E$29)</f>
        <v>0</v>
      </c>
      <c r="AM82" s="105">
        <f>IF(AF82&gt;'Opciones financieras'!$D$30,'Opciones financieras'!$C$30*100*(AF82-'Opciones financieras'!$D$30-'Opciones financieras'!$E$30),0-'Opciones financieras'!$C$30*100*'Opciones financieras'!$E$30)</f>
        <v>0</v>
      </c>
      <c r="AN82" s="105">
        <f>IF(AF82&gt;'Opciones financieras'!$D$31,'Opciones financieras'!$C$31*100*(AF82-'Opciones financieras'!$D$31-'Opciones financieras'!$E$31),0-'Opciones financieras'!$C$31*100*'Opciones financieras'!$E$31)</f>
        <v>0</v>
      </c>
      <c r="AO82" s="105">
        <f>IF(AF82&gt;'Opciones financieras'!$D$32,'Opciones financieras'!$C$32*100*(AF82-'Opciones financieras'!$D$32-'Opciones financieras'!$E$32),0-'Opciones financieras'!$C$32*100*'Opciones financieras'!$E$32)</f>
        <v>0</v>
      </c>
      <c r="AP82" s="105">
        <f>IF(AF82&gt;'Opciones financieras'!$D$33,'Opciones financieras'!$C$33*100*(AF82-'Opciones financieras'!$D$33-'Opciones financieras'!$E$33),0-'Opciones financieras'!$C$33*100*'Opciones financieras'!$E$33)</f>
        <v>0</v>
      </c>
      <c r="AQ82" s="105">
        <f>IF(AF82&gt;'Opciones financieras'!$D$34,'Opciones financieras'!$C$34*100*(AF82-'Opciones financieras'!$D$34-'Opciones financieras'!$E$34),0-'Opciones financieras'!$C$34*100*'Opciones financieras'!$E$34)</f>
        <v>0</v>
      </c>
      <c r="AR82" s="105">
        <f>IF(AF82&gt;'Opciones financieras'!$D$35,'Opciones financieras'!$C$35*100*(AF82-'Opciones financieras'!$D$35-'Opciones financieras'!$E$35),0-'Opciones financieras'!$C$35*100*'Opciones financieras'!$E$35)</f>
        <v>0</v>
      </c>
      <c r="AS82" s="105">
        <f>IF(AF82&gt;'Opciones financieras'!$D$36,'Opciones financieras'!$C$36*100*(AF82-'Opciones financieras'!$D$36-'Opciones financieras'!$E$36),0-'Opciones financieras'!$C$36*100*'Opciones financieras'!$E$36)</f>
        <v>0</v>
      </c>
      <c r="AT82" s="105">
        <f>IF(AF82&gt;'Opciones financieras'!$D$37,'Opciones financieras'!$C$37*100*(AF82-'Opciones financieras'!$D$37-'Opciones financieras'!$E$37),0-'Opciones financieras'!$C$37*100*'Opciones financieras'!$E$37)</f>
        <v>0</v>
      </c>
      <c r="AU82" s="105">
        <f>IF(AF82&gt;'Opciones financieras'!$D$38,'Opciones financieras'!$C$38*100*(AF82-'Opciones financieras'!$D$38-'Opciones financieras'!$E$38),0-'Opciones financieras'!$C$38*100*'Opciones financieras'!$E$38)</f>
        <v>0</v>
      </c>
      <c r="AV82" s="105">
        <f>IF(AF82&gt;'Opciones financieras'!$D$39,'Opciones financieras'!$C$39*100*(AF82-'Opciones financieras'!$D$39-'Opciones financieras'!$E$39),0-'Opciones financieras'!$C$39*100*'Opciones financieras'!$E$39)</f>
        <v>0</v>
      </c>
      <c r="AW82" s="105">
        <f>IF(AF82&gt;'Opciones financieras'!$D$40,'Opciones financieras'!$C$40*100*(AF82-'Opciones financieras'!$D$40-'Opciones financieras'!$E$40),0-'Opciones financieras'!$C$40*100*'Opciones financieras'!$E$40)</f>
        <v>0</v>
      </c>
      <c r="AX82" s="105">
        <f>IF(AF82&gt;'Opciones financieras'!$D$41,'Opciones financieras'!$C$41*100*(AF82-'Opciones financieras'!$D$41-'Opciones financieras'!$E$41),0-'Opciones financieras'!$C$41*100*'Opciones financieras'!$E$41)</f>
        <v>0</v>
      </c>
      <c r="AY82" s="105">
        <f>IF(AF82&gt;'Opciones financieras'!$D$42,'Opciones financieras'!$C$42*100*(AF82-'Opciones financieras'!$D$42-'Opciones financieras'!$E$42),0-'Opciones financieras'!$C$42*100*'Opciones financieras'!$E$42)</f>
        <v>0</v>
      </c>
      <c r="AZ82" s="105">
        <f>IF(AF82&gt;'Opciones financieras'!$D$43,'Opciones financieras'!$C$43*100*(AF82-'Opciones financieras'!$D$43-'Opciones financieras'!$E$43),0-'Opciones financieras'!$C$43*100*'Opciones financieras'!$E$43)</f>
        <v>0</v>
      </c>
      <c r="BB82" s="104">
        <f>'Opciones financieras'!$C$74*AF82+'Opciones financieras'!$F$74</f>
        <v>0</v>
      </c>
      <c r="BC82" s="104">
        <f>'Opciones financieras'!$C$75*AF82+'Opciones financieras'!$F$75</f>
        <v>0</v>
      </c>
      <c r="BD82" s="104">
        <f>'Opciones financieras'!$C$76*AF82+'Opciones financieras'!$F$76</f>
        <v>0</v>
      </c>
      <c r="BE82" s="104">
        <f>'Opciones financieras'!$C$77*AF82+'Opciones financieras'!$F$77</f>
        <v>0</v>
      </c>
      <c r="BF82" s="104">
        <f>'Opciones financieras'!$C$78*AF82+'Opciones financieras'!$F$78</f>
        <v>0</v>
      </c>
      <c r="BG82" s="104">
        <f>'Opciones financieras'!$C$79*AF82+'Opciones financieras'!$F$79</f>
        <v>0</v>
      </c>
    </row>
    <row r="83" spans="32:59" ht="15.75" customHeight="1">
      <c r="AF83" s="105">
        <f t="shared" ref="AF83:AF99" si="4">+AF82*(1+$I$8)</f>
        <v>227.46</v>
      </c>
      <c r="AG83" s="105">
        <f>IF(AF83&gt;'Opciones financieras'!$D$24,'Opciones financieras'!$C$24*100*(AF83-'Opciones financieras'!$D$24-'Opciones financieras'!$E$24),0-'Opciones financieras'!$C$24*100*'Opciones financieras'!$E$24)</f>
        <v>0</v>
      </c>
      <c r="AH83" s="105">
        <f>IF(AF83&gt;'Opciones financieras'!$D$25,'Opciones financieras'!$C$25*100*(AF83-'Opciones financieras'!$D$25-'Opciones financieras'!$E$25),0-'Opciones financieras'!$C$25*100*'Opciones financieras'!$E$25)</f>
        <v>0</v>
      </c>
      <c r="AI83" s="105">
        <f>IF(AF83&gt;'Opciones financieras'!$D$26,'Opciones financieras'!$C$26*100*(AF83-'Opciones financieras'!$D$26-'Opciones financieras'!$E$26),0-'Opciones financieras'!$C$26*100*'Opciones financieras'!$E$26)</f>
        <v>0</v>
      </c>
      <c r="AJ83" s="105">
        <f>IF(AF83&gt;'Opciones financieras'!$D$27,'Opciones financieras'!$C$27*100*(AF83-'Opciones financieras'!$D$27-'Opciones financieras'!$E$27),0-'Opciones financieras'!$C$27*100*'Opciones financieras'!$E$27)</f>
        <v>0</v>
      </c>
      <c r="AK83" s="105">
        <f>IF(AF83&gt;'Opciones financieras'!$D$28,'Opciones financieras'!$C$28*100*(AF83-'Opciones financieras'!$D$28-'Opciones financieras'!$E$28),0-'Opciones financieras'!$C$28*100*'Opciones financieras'!$E$28)</f>
        <v>0</v>
      </c>
      <c r="AL83" s="105">
        <f>IF(AF83&gt;'Opciones financieras'!$D$29,'Opciones financieras'!$C$29*100*(AF83-'Opciones financieras'!$D$29-'Opciones financieras'!$E$29),0-'Opciones financieras'!$C$29*100*'Opciones financieras'!$E$29)</f>
        <v>0</v>
      </c>
      <c r="AM83" s="105">
        <f>IF(AF83&gt;'Opciones financieras'!$D$30,'Opciones financieras'!$C$30*100*(AF83-'Opciones financieras'!$D$30-'Opciones financieras'!$E$30),0-'Opciones financieras'!$C$30*100*'Opciones financieras'!$E$30)</f>
        <v>0</v>
      </c>
      <c r="AN83" s="105">
        <f>IF(AF83&gt;'Opciones financieras'!$D$31,'Opciones financieras'!$C$31*100*(AF83-'Opciones financieras'!$D$31-'Opciones financieras'!$E$31),0-'Opciones financieras'!$C$31*100*'Opciones financieras'!$E$31)</f>
        <v>0</v>
      </c>
      <c r="AO83" s="105">
        <f>IF(AF83&gt;'Opciones financieras'!$D$32,'Opciones financieras'!$C$32*100*(AF83-'Opciones financieras'!$D$32-'Opciones financieras'!$E$32),0-'Opciones financieras'!$C$32*100*'Opciones financieras'!$E$32)</f>
        <v>0</v>
      </c>
      <c r="AP83" s="105">
        <f>IF(AF83&gt;'Opciones financieras'!$D$33,'Opciones financieras'!$C$33*100*(AF83-'Opciones financieras'!$D$33-'Opciones financieras'!$E$33),0-'Opciones financieras'!$C$33*100*'Opciones financieras'!$E$33)</f>
        <v>0</v>
      </c>
      <c r="AQ83" s="105">
        <f>IF(AF83&gt;'Opciones financieras'!$D$34,'Opciones financieras'!$C$34*100*(AF83-'Opciones financieras'!$D$34-'Opciones financieras'!$E$34),0-'Opciones financieras'!$C$34*100*'Opciones financieras'!$E$34)</f>
        <v>0</v>
      </c>
      <c r="AR83" s="105">
        <f>IF(AF83&gt;'Opciones financieras'!$D$35,'Opciones financieras'!$C$35*100*(AF83-'Opciones financieras'!$D$35-'Opciones financieras'!$E$35),0-'Opciones financieras'!$C$35*100*'Opciones financieras'!$E$35)</f>
        <v>0</v>
      </c>
      <c r="AS83" s="105">
        <f>IF(AF83&gt;'Opciones financieras'!$D$36,'Opciones financieras'!$C$36*100*(AF83-'Opciones financieras'!$D$36-'Opciones financieras'!$E$36),0-'Opciones financieras'!$C$36*100*'Opciones financieras'!$E$36)</f>
        <v>0</v>
      </c>
      <c r="AT83" s="105">
        <f>IF(AF83&gt;'Opciones financieras'!$D$37,'Opciones financieras'!$C$37*100*(AF83-'Opciones financieras'!$D$37-'Opciones financieras'!$E$37),0-'Opciones financieras'!$C$37*100*'Opciones financieras'!$E$37)</f>
        <v>0</v>
      </c>
      <c r="AU83" s="105">
        <f>IF(AF83&gt;'Opciones financieras'!$D$38,'Opciones financieras'!$C$38*100*(AF83-'Opciones financieras'!$D$38-'Opciones financieras'!$E$38),0-'Opciones financieras'!$C$38*100*'Opciones financieras'!$E$38)</f>
        <v>0</v>
      </c>
      <c r="AV83" s="105">
        <f>IF(AF83&gt;'Opciones financieras'!$D$39,'Opciones financieras'!$C$39*100*(AF83-'Opciones financieras'!$D$39-'Opciones financieras'!$E$39),0-'Opciones financieras'!$C$39*100*'Opciones financieras'!$E$39)</f>
        <v>0</v>
      </c>
      <c r="AW83" s="105">
        <f>IF(AF83&gt;'Opciones financieras'!$D$40,'Opciones financieras'!$C$40*100*(AF83-'Opciones financieras'!$D$40-'Opciones financieras'!$E$40),0-'Opciones financieras'!$C$40*100*'Opciones financieras'!$E$40)</f>
        <v>0</v>
      </c>
      <c r="AX83" s="105">
        <f>IF(AF83&gt;'Opciones financieras'!$D$41,'Opciones financieras'!$C$41*100*(AF83-'Opciones financieras'!$D$41-'Opciones financieras'!$E$41),0-'Opciones financieras'!$C$41*100*'Opciones financieras'!$E$41)</f>
        <v>0</v>
      </c>
      <c r="AY83" s="105">
        <f>IF(AF83&gt;'Opciones financieras'!$D$42,'Opciones financieras'!$C$42*100*(AF83-'Opciones financieras'!$D$42-'Opciones financieras'!$E$42),0-'Opciones financieras'!$C$42*100*'Opciones financieras'!$E$42)</f>
        <v>0</v>
      </c>
      <c r="AZ83" s="105">
        <f>IF(AF83&gt;'Opciones financieras'!$D$43,'Opciones financieras'!$C$43*100*(AF83-'Opciones financieras'!$D$43-'Opciones financieras'!$E$43),0-'Opciones financieras'!$C$43*100*'Opciones financieras'!$E$43)</f>
        <v>0</v>
      </c>
      <c r="BB83" s="104">
        <f>'Opciones financieras'!$C$74*AF83+'Opciones financieras'!$F$74</f>
        <v>0</v>
      </c>
      <c r="BC83" s="104">
        <f>'Opciones financieras'!$C$75*AF83+'Opciones financieras'!$F$75</f>
        <v>0</v>
      </c>
      <c r="BD83" s="104">
        <f>'Opciones financieras'!$C$76*AF83+'Opciones financieras'!$F$76</f>
        <v>0</v>
      </c>
      <c r="BE83" s="104">
        <f>'Opciones financieras'!$C$77*AF83+'Opciones financieras'!$F$77</f>
        <v>0</v>
      </c>
      <c r="BF83" s="104">
        <f>'Opciones financieras'!$C$78*AF83+'Opciones financieras'!$F$78</f>
        <v>0</v>
      </c>
      <c r="BG83" s="104">
        <f>'Opciones financieras'!$C$79*AF83+'Opciones financieras'!$F$79</f>
        <v>0</v>
      </c>
    </row>
    <row r="84" spans="32:59" ht="15.75" customHeight="1">
      <c r="AF84" s="105">
        <f t="shared" si="4"/>
        <v>232.00920000000002</v>
      </c>
      <c r="AG84" s="105">
        <f>IF(AF84&gt;'Opciones financieras'!$D$24,'Opciones financieras'!$C$24*100*(AF84-'Opciones financieras'!$D$24-'Opciones financieras'!$E$24),0-'Opciones financieras'!$C$24*100*'Opciones financieras'!$E$24)</f>
        <v>0</v>
      </c>
      <c r="AH84" s="105">
        <f>IF(AF84&gt;'Opciones financieras'!$D$25,'Opciones financieras'!$C$25*100*(AF84-'Opciones financieras'!$D$25-'Opciones financieras'!$E$25),0-'Opciones financieras'!$C$25*100*'Opciones financieras'!$E$25)</f>
        <v>0</v>
      </c>
      <c r="AI84" s="105">
        <f>IF(AF84&gt;'Opciones financieras'!$D$26,'Opciones financieras'!$C$26*100*(AF84-'Opciones financieras'!$D$26-'Opciones financieras'!$E$26),0-'Opciones financieras'!$C$26*100*'Opciones financieras'!$E$26)</f>
        <v>0</v>
      </c>
      <c r="AJ84" s="105">
        <f>IF(AF84&gt;'Opciones financieras'!$D$27,'Opciones financieras'!$C$27*100*(AF84-'Opciones financieras'!$D$27-'Opciones financieras'!$E$27),0-'Opciones financieras'!$C$27*100*'Opciones financieras'!$E$27)</f>
        <v>0</v>
      </c>
      <c r="AK84" s="105">
        <f>IF(AF84&gt;'Opciones financieras'!$D$28,'Opciones financieras'!$C$28*100*(AF84-'Opciones financieras'!$D$28-'Opciones financieras'!$E$28),0-'Opciones financieras'!$C$28*100*'Opciones financieras'!$E$28)</f>
        <v>0</v>
      </c>
      <c r="AL84" s="105">
        <f>IF(AF84&gt;'Opciones financieras'!$D$29,'Opciones financieras'!$C$29*100*(AF84-'Opciones financieras'!$D$29-'Opciones financieras'!$E$29),0-'Opciones financieras'!$C$29*100*'Opciones financieras'!$E$29)</f>
        <v>0</v>
      </c>
      <c r="AM84" s="105">
        <f>IF(AF84&gt;'Opciones financieras'!$D$30,'Opciones financieras'!$C$30*100*(AF84-'Opciones financieras'!$D$30-'Opciones financieras'!$E$30),0-'Opciones financieras'!$C$30*100*'Opciones financieras'!$E$30)</f>
        <v>0</v>
      </c>
      <c r="AN84" s="105">
        <f>IF(AF84&gt;'Opciones financieras'!$D$31,'Opciones financieras'!$C$31*100*(AF84-'Opciones financieras'!$D$31-'Opciones financieras'!$E$31),0-'Opciones financieras'!$C$31*100*'Opciones financieras'!$E$31)</f>
        <v>0</v>
      </c>
      <c r="AO84" s="105">
        <f>IF(AF84&gt;'Opciones financieras'!$D$32,'Opciones financieras'!$C$32*100*(AF84-'Opciones financieras'!$D$32-'Opciones financieras'!$E$32),0-'Opciones financieras'!$C$32*100*'Opciones financieras'!$E$32)</f>
        <v>0</v>
      </c>
      <c r="AP84" s="105">
        <f>IF(AF84&gt;'Opciones financieras'!$D$33,'Opciones financieras'!$C$33*100*(AF84-'Opciones financieras'!$D$33-'Opciones financieras'!$E$33),0-'Opciones financieras'!$C$33*100*'Opciones financieras'!$E$33)</f>
        <v>0</v>
      </c>
      <c r="AQ84" s="105">
        <f>IF(AF84&gt;'Opciones financieras'!$D$34,'Opciones financieras'!$C$34*100*(AF84-'Opciones financieras'!$D$34-'Opciones financieras'!$E$34),0-'Opciones financieras'!$C$34*100*'Opciones financieras'!$E$34)</f>
        <v>0</v>
      </c>
      <c r="AR84" s="105">
        <f>IF(AF84&gt;'Opciones financieras'!$D$35,'Opciones financieras'!$C$35*100*(AF84-'Opciones financieras'!$D$35-'Opciones financieras'!$E$35),0-'Opciones financieras'!$C$35*100*'Opciones financieras'!$E$35)</f>
        <v>0</v>
      </c>
      <c r="AS84" s="105">
        <f>IF(AF84&gt;'Opciones financieras'!$D$36,'Opciones financieras'!$C$36*100*(AF84-'Opciones financieras'!$D$36-'Opciones financieras'!$E$36),0-'Opciones financieras'!$C$36*100*'Opciones financieras'!$E$36)</f>
        <v>0</v>
      </c>
      <c r="AT84" s="105">
        <f>IF(AF84&gt;'Opciones financieras'!$D$37,'Opciones financieras'!$C$37*100*(AF84-'Opciones financieras'!$D$37-'Opciones financieras'!$E$37),0-'Opciones financieras'!$C$37*100*'Opciones financieras'!$E$37)</f>
        <v>0</v>
      </c>
      <c r="AU84" s="105">
        <f>IF(AF84&gt;'Opciones financieras'!$D$38,'Opciones financieras'!$C$38*100*(AF84-'Opciones financieras'!$D$38-'Opciones financieras'!$E$38),0-'Opciones financieras'!$C$38*100*'Opciones financieras'!$E$38)</f>
        <v>0</v>
      </c>
      <c r="AV84" s="105">
        <f>IF(AF84&gt;'Opciones financieras'!$D$39,'Opciones financieras'!$C$39*100*(AF84-'Opciones financieras'!$D$39-'Opciones financieras'!$E$39),0-'Opciones financieras'!$C$39*100*'Opciones financieras'!$E$39)</f>
        <v>0</v>
      </c>
      <c r="AW84" s="105">
        <f>IF(AF84&gt;'Opciones financieras'!$D$40,'Opciones financieras'!$C$40*100*(AF84-'Opciones financieras'!$D$40-'Opciones financieras'!$E$40),0-'Opciones financieras'!$C$40*100*'Opciones financieras'!$E$40)</f>
        <v>0</v>
      </c>
      <c r="AX84" s="105">
        <f>IF(AF84&gt;'Opciones financieras'!$D$41,'Opciones financieras'!$C$41*100*(AF84-'Opciones financieras'!$D$41-'Opciones financieras'!$E$41),0-'Opciones financieras'!$C$41*100*'Opciones financieras'!$E$41)</f>
        <v>0</v>
      </c>
      <c r="AY84" s="105">
        <f>IF(AF84&gt;'Opciones financieras'!$D$42,'Opciones financieras'!$C$42*100*(AF84-'Opciones financieras'!$D$42-'Opciones financieras'!$E$42),0-'Opciones financieras'!$C$42*100*'Opciones financieras'!$E$42)</f>
        <v>0</v>
      </c>
      <c r="AZ84" s="105">
        <f>IF(AF84&gt;'Opciones financieras'!$D$43,'Opciones financieras'!$C$43*100*(AF84-'Opciones financieras'!$D$43-'Opciones financieras'!$E$43),0-'Opciones financieras'!$C$43*100*'Opciones financieras'!$E$43)</f>
        <v>0</v>
      </c>
      <c r="BB84" s="104">
        <f>'Opciones financieras'!$C$74*AF84+'Opciones financieras'!$F$74</f>
        <v>0</v>
      </c>
      <c r="BC84" s="104">
        <f>'Opciones financieras'!$C$75*AF84+'Opciones financieras'!$F$75</f>
        <v>0</v>
      </c>
      <c r="BD84" s="104">
        <f>'Opciones financieras'!$C$76*AF84+'Opciones financieras'!$F$76</f>
        <v>0</v>
      </c>
      <c r="BE84" s="104">
        <f>'Opciones financieras'!$C$77*AF84+'Opciones financieras'!$F$77</f>
        <v>0</v>
      </c>
      <c r="BF84" s="104">
        <f>'Opciones financieras'!$C$78*AF84+'Opciones financieras'!$F$78</f>
        <v>0</v>
      </c>
      <c r="BG84" s="104">
        <f>'Opciones financieras'!$C$79*AF84+'Opciones financieras'!$F$79</f>
        <v>0</v>
      </c>
    </row>
    <row r="85" spans="32:59" ht="15.75" customHeight="1">
      <c r="AF85" s="105">
        <f t="shared" si="4"/>
        <v>236.64938400000003</v>
      </c>
      <c r="AG85" s="105">
        <f>IF(AF85&gt;'Opciones financieras'!$D$24,'Opciones financieras'!$C$24*100*(AF85-'Opciones financieras'!$D$24-'Opciones financieras'!$E$24),0-'Opciones financieras'!$C$24*100*'Opciones financieras'!$E$24)</f>
        <v>0</v>
      </c>
      <c r="AH85" s="105">
        <f>IF(AF85&gt;'Opciones financieras'!$D$25,'Opciones financieras'!$C$25*100*(AF85-'Opciones financieras'!$D$25-'Opciones financieras'!$E$25),0-'Opciones financieras'!$C$25*100*'Opciones financieras'!$E$25)</f>
        <v>0</v>
      </c>
      <c r="AI85" s="105">
        <f>IF(AF85&gt;'Opciones financieras'!$D$26,'Opciones financieras'!$C$26*100*(AF85-'Opciones financieras'!$D$26-'Opciones financieras'!$E$26),0-'Opciones financieras'!$C$26*100*'Opciones financieras'!$E$26)</f>
        <v>0</v>
      </c>
      <c r="AJ85" s="105">
        <f>IF(AF85&gt;'Opciones financieras'!$D$27,'Opciones financieras'!$C$27*100*(AF85-'Opciones financieras'!$D$27-'Opciones financieras'!$E$27),0-'Opciones financieras'!$C$27*100*'Opciones financieras'!$E$27)</f>
        <v>0</v>
      </c>
      <c r="AK85" s="105">
        <f>IF(AF85&gt;'Opciones financieras'!$D$28,'Opciones financieras'!$C$28*100*(AF85-'Opciones financieras'!$D$28-'Opciones financieras'!$E$28),0-'Opciones financieras'!$C$28*100*'Opciones financieras'!$E$28)</f>
        <v>0</v>
      </c>
      <c r="AL85" s="105">
        <f>IF(AF85&gt;'Opciones financieras'!$D$29,'Opciones financieras'!$C$29*100*(AF85-'Opciones financieras'!$D$29-'Opciones financieras'!$E$29),0-'Opciones financieras'!$C$29*100*'Opciones financieras'!$E$29)</f>
        <v>0</v>
      </c>
      <c r="AM85" s="105">
        <f>IF(AF85&gt;'Opciones financieras'!$D$30,'Opciones financieras'!$C$30*100*(AF85-'Opciones financieras'!$D$30-'Opciones financieras'!$E$30),0-'Opciones financieras'!$C$30*100*'Opciones financieras'!$E$30)</f>
        <v>0</v>
      </c>
      <c r="AN85" s="105">
        <f>IF(AF85&gt;'Opciones financieras'!$D$31,'Opciones financieras'!$C$31*100*(AF85-'Opciones financieras'!$D$31-'Opciones financieras'!$E$31),0-'Opciones financieras'!$C$31*100*'Opciones financieras'!$E$31)</f>
        <v>0</v>
      </c>
      <c r="AO85" s="105">
        <f>IF(AF85&gt;'Opciones financieras'!$D$32,'Opciones financieras'!$C$32*100*(AF85-'Opciones financieras'!$D$32-'Opciones financieras'!$E$32),0-'Opciones financieras'!$C$32*100*'Opciones financieras'!$E$32)</f>
        <v>0</v>
      </c>
      <c r="AP85" s="105">
        <f>IF(AF85&gt;'Opciones financieras'!$D$33,'Opciones financieras'!$C$33*100*(AF85-'Opciones financieras'!$D$33-'Opciones financieras'!$E$33),0-'Opciones financieras'!$C$33*100*'Opciones financieras'!$E$33)</f>
        <v>0</v>
      </c>
      <c r="AQ85" s="105">
        <f>IF(AF85&gt;'Opciones financieras'!$D$34,'Opciones financieras'!$C$34*100*(AF85-'Opciones financieras'!$D$34-'Opciones financieras'!$E$34),0-'Opciones financieras'!$C$34*100*'Opciones financieras'!$E$34)</f>
        <v>0</v>
      </c>
      <c r="AR85" s="105">
        <f>IF(AF85&gt;'Opciones financieras'!$D$35,'Opciones financieras'!$C$35*100*(AF85-'Opciones financieras'!$D$35-'Opciones financieras'!$E$35),0-'Opciones financieras'!$C$35*100*'Opciones financieras'!$E$35)</f>
        <v>0</v>
      </c>
      <c r="AS85" s="105">
        <f>IF(AF85&gt;'Opciones financieras'!$D$36,'Opciones financieras'!$C$36*100*(AF85-'Opciones financieras'!$D$36-'Opciones financieras'!$E$36),0-'Opciones financieras'!$C$36*100*'Opciones financieras'!$E$36)</f>
        <v>0</v>
      </c>
      <c r="AT85" s="105">
        <f>IF(AF85&gt;'Opciones financieras'!$D$37,'Opciones financieras'!$C$37*100*(AF85-'Opciones financieras'!$D$37-'Opciones financieras'!$E$37),0-'Opciones financieras'!$C$37*100*'Opciones financieras'!$E$37)</f>
        <v>0</v>
      </c>
      <c r="AU85" s="105">
        <f>IF(AF85&gt;'Opciones financieras'!$D$38,'Opciones financieras'!$C$38*100*(AF85-'Opciones financieras'!$D$38-'Opciones financieras'!$E$38),0-'Opciones financieras'!$C$38*100*'Opciones financieras'!$E$38)</f>
        <v>0</v>
      </c>
      <c r="AV85" s="105">
        <f>IF(AF85&gt;'Opciones financieras'!$D$39,'Opciones financieras'!$C$39*100*(AF85-'Opciones financieras'!$D$39-'Opciones financieras'!$E$39),0-'Opciones financieras'!$C$39*100*'Opciones financieras'!$E$39)</f>
        <v>0</v>
      </c>
      <c r="AW85" s="105">
        <f>IF(AF85&gt;'Opciones financieras'!$D$40,'Opciones financieras'!$C$40*100*(AF85-'Opciones financieras'!$D$40-'Opciones financieras'!$E$40),0-'Opciones financieras'!$C$40*100*'Opciones financieras'!$E$40)</f>
        <v>0</v>
      </c>
      <c r="AX85" s="105">
        <f>IF(AF85&gt;'Opciones financieras'!$D$41,'Opciones financieras'!$C$41*100*(AF85-'Opciones financieras'!$D$41-'Opciones financieras'!$E$41),0-'Opciones financieras'!$C$41*100*'Opciones financieras'!$E$41)</f>
        <v>0</v>
      </c>
      <c r="AY85" s="105">
        <f>IF(AF85&gt;'Opciones financieras'!$D$42,'Opciones financieras'!$C$42*100*(AF85-'Opciones financieras'!$D$42-'Opciones financieras'!$E$42),0-'Opciones financieras'!$C$42*100*'Opciones financieras'!$E$42)</f>
        <v>0</v>
      </c>
      <c r="AZ85" s="105">
        <f>IF(AF85&gt;'Opciones financieras'!$D$43,'Opciones financieras'!$C$43*100*(AF85-'Opciones financieras'!$D$43-'Opciones financieras'!$E$43),0-'Opciones financieras'!$C$43*100*'Opciones financieras'!$E$43)</f>
        <v>0</v>
      </c>
      <c r="BB85" s="104">
        <f>'Opciones financieras'!$C$74*AF85+'Opciones financieras'!$F$74</f>
        <v>0</v>
      </c>
      <c r="BC85" s="104">
        <f>'Opciones financieras'!$C$75*AF85+'Opciones financieras'!$F$75</f>
        <v>0</v>
      </c>
      <c r="BD85" s="104">
        <f>'Opciones financieras'!$C$76*AF85+'Opciones financieras'!$F$76</f>
        <v>0</v>
      </c>
      <c r="BE85" s="104">
        <f>'Opciones financieras'!$C$77*AF85+'Opciones financieras'!$F$77</f>
        <v>0</v>
      </c>
      <c r="BF85" s="104">
        <f>'Opciones financieras'!$C$78*AF85+'Opciones financieras'!$F$78</f>
        <v>0</v>
      </c>
      <c r="BG85" s="104">
        <f>'Opciones financieras'!$C$79*AF85+'Opciones financieras'!$F$79</f>
        <v>0</v>
      </c>
    </row>
    <row r="86" spans="32:59" ht="15.75" customHeight="1">
      <c r="AF86" s="105">
        <f t="shared" si="4"/>
        <v>241.38237168000003</v>
      </c>
      <c r="AG86" s="105">
        <f>IF(AF86&gt;'Opciones financieras'!$D$24,'Opciones financieras'!$C$24*100*(AF86-'Opciones financieras'!$D$24-'Opciones financieras'!$E$24),0-'Opciones financieras'!$C$24*100*'Opciones financieras'!$E$24)</f>
        <v>0</v>
      </c>
      <c r="AH86" s="105">
        <f>IF(AF86&gt;'Opciones financieras'!$D$25,'Opciones financieras'!$C$25*100*(AF86-'Opciones financieras'!$D$25-'Opciones financieras'!$E$25),0-'Opciones financieras'!$C$25*100*'Opciones financieras'!$E$25)</f>
        <v>0</v>
      </c>
      <c r="AI86" s="105">
        <f>IF(AF86&gt;'Opciones financieras'!$D$26,'Opciones financieras'!$C$26*100*(AF86-'Opciones financieras'!$D$26-'Opciones financieras'!$E$26),0-'Opciones financieras'!$C$26*100*'Opciones financieras'!$E$26)</f>
        <v>0</v>
      </c>
      <c r="AJ86" s="105">
        <f>IF(AF86&gt;'Opciones financieras'!$D$27,'Opciones financieras'!$C$27*100*(AF86-'Opciones financieras'!$D$27-'Opciones financieras'!$E$27),0-'Opciones financieras'!$C$27*100*'Opciones financieras'!$E$27)</f>
        <v>0</v>
      </c>
      <c r="AK86" s="105">
        <f>IF(AF86&gt;'Opciones financieras'!$D$28,'Opciones financieras'!$C$28*100*(AF86-'Opciones financieras'!$D$28-'Opciones financieras'!$E$28),0-'Opciones financieras'!$C$28*100*'Opciones financieras'!$E$28)</f>
        <v>0</v>
      </c>
      <c r="AL86" s="105">
        <f>IF(AF86&gt;'Opciones financieras'!$D$29,'Opciones financieras'!$C$29*100*(AF86-'Opciones financieras'!$D$29-'Opciones financieras'!$E$29),0-'Opciones financieras'!$C$29*100*'Opciones financieras'!$E$29)</f>
        <v>0</v>
      </c>
      <c r="AM86" s="105">
        <f>IF(AF86&gt;'Opciones financieras'!$D$30,'Opciones financieras'!$C$30*100*(AF86-'Opciones financieras'!$D$30-'Opciones financieras'!$E$30),0-'Opciones financieras'!$C$30*100*'Opciones financieras'!$E$30)</f>
        <v>0</v>
      </c>
      <c r="AN86" s="105">
        <f>IF(AF86&gt;'Opciones financieras'!$D$31,'Opciones financieras'!$C$31*100*(AF86-'Opciones financieras'!$D$31-'Opciones financieras'!$E$31),0-'Opciones financieras'!$C$31*100*'Opciones financieras'!$E$31)</f>
        <v>0</v>
      </c>
      <c r="AO86" s="105">
        <f>IF(AF86&gt;'Opciones financieras'!$D$32,'Opciones financieras'!$C$32*100*(AF86-'Opciones financieras'!$D$32-'Opciones financieras'!$E$32),0-'Opciones financieras'!$C$32*100*'Opciones financieras'!$E$32)</f>
        <v>0</v>
      </c>
      <c r="AP86" s="105">
        <f>IF(AF86&gt;'Opciones financieras'!$D$33,'Opciones financieras'!$C$33*100*(AF86-'Opciones financieras'!$D$33-'Opciones financieras'!$E$33),0-'Opciones financieras'!$C$33*100*'Opciones financieras'!$E$33)</f>
        <v>0</v>
      </c>
      <c r="AQ86" s="105">
        <f>IF(AF86&gt;'Opciones financieras'!$D$34,'Opciones financieras'!$C$34*100*(AF86-'Opciones financieras'!$D$34-'Opciones financieras'!$E$34),0-'Opciones financieras'!$C$34*100*'Opciones financieras'!$E$34)</f>
        <v>0</v>
      </c>
      <c r="AR86" s="105">
        <f>IF(AF86&gt;'Opciones financieras'!$D$35,'Opciones financieras'!$C$35*100*(AF86-'Opciones financieras'!$D$35-'Opciones financieras'!$E$35),0-'Opciones financieras'!$C$35*100*'Opciones financieras'!$E$35)</f>
        <v>0</v>
      </c>
      <c r="AS86" s="105">
        <f>IF(AF86&gt;'Opciones financieras'!$D$36,'Opciones financieras'!$C$36*100*(AF86-'Opciones financieras'!$D$36-'Opciones financieras'!$E$36),0-'Opciones financieras'!$C$36*100*'Opciones financieras'!$E$36)</f>
        <v>0</v>
      </c>
      <c r="AT86" s="105">
        <f>IF(AF86&gt;'Opciones financieras'!$D$37,'Opciones financieras'!$C$37*100*(AF86-'Opciones financieras'!$D$37-'Opciones financieras'!$E$37),0-'Opciones financieras'!$C$37*100*'Opciones financieras'!$E$37)</f>
        <v>0</v>
      </c>
      <c r="AU86" s="105">
        <f>IF(AF86&gt;'Opciones financieras'!$D$38,'Opciones financieras'!$C$38*100*(AF86-'Opciones financieras'!$D$38-'Opciones financieras'!$E$38),0-'Opciones financieras'!$C$38*100*'Opciones financieras'!$E$38)</f>
        <v>0</v>
      </c>
      <c r="AV86" s="105">
        <f>IF(AF86&gt;'Opciones financieras'!$D$39,'Opciones financieras'!$C$39*100*(AF86-'Opciones financieras'!$D$39-'Opciones financieras'!$E$39),0-'Opciones financieras'!$C$39*100*'Opciones financieras'!$E$39)</f>
        <v>0</v>
      </c>
      <c r="AW86" s="105">
        <f>IF(AF86&gt;'Opciones financieras'!$D$40,'Opciones financieras'!$C$40*100*(AF86-'Opciones financieras'!$D$40-'Opciones financieras'!$E$40),0-'Opciones financieras'!$C$40*100*'Opciones financieras'!$E$40)</f>
        <v>0</v>
      </c>
      <c r="AX86" s="105">
        <f>IF(AF86&gt;'Opciones financieras'!$D$41,'Opciones financieras'!$C$41*100*(AF86-'Opciones financieras'!$D$41-'Opciones financieras'!$E$41),0-'Opciones financieras'!$C$41*100*'Opciones financieras'!$E$41)</f>
        <v>0</v>
      </c>
      <c r="AY86" s="105">
        <f>IF(AF86&gt;'Opciones financieras'!$D$42,'Opciones financieras'!$C$42*100*(AF86-'Opciones financieras'!$D$42-'Opciones financieras'!$E$42),0-'Opciones financieras'!$C$42*100*'Opciones financieras'!$E$42)</f>
        <v>0</v>
      </c>
      <c r="AZ86" s="105">
        <f>IF(AF86&gt;'Opciones financieras'!$D$43,'Opciones financieras'!$C$43*100*(AF86-'Opciones financieras'!$D$43-'Opciones financieras'!$E$43),0-'Opciones financieras'!$C$43*100*'Opciones financieras'!$E$43)</f>
        <v>0</v>
      </c>
      <c r="BB86" s="104">
        <f>'Opciones financieras'!$C$74*AF86+'Opciones financieras'!$F$74</f>
        <v>0</v>
      </c>
      <c r="BC86" s="104">
        <f>'Opciones financieras'!$C$75*AF86+'Opciones financieras'!$F$75</f>
        <v>0</v>
      </c>
      <c r="BD86" s="104">
        <f>'Opciones financieras'!$C$76*AF86+'Opciones financieras'!$F$76</f>
        <v>0</v>
      </c>
      <c r="BE86" s="104">
        <f>'Opciones financieras'!$C$77*AF86+'Opciones financieras'!$F$77</f>
        <v>0</v>
      </c>
      <c r="BF86" s="104">
        <f>'Opciones financieras'!$C$78*AF86+'Opciones financieras'!$F$78</f>
        <v>0</v>
      </c>
      <c r="BG86" s="104">
        <f>'Opciones financieras'!$C$79*AF86+'Opciones financieras'!$F$79</f>
        <v>0</v>
      </c>
    </row>
    <row r="87" spans="32:59" ht="15.75" customHeight="1">
      <c r="AF87" s="105">
        <f t="shared" si="4"/>
        <v>246.21001911360003</v>
      </c>
      <c r="AG87" s="105">
        <f>IF(AF87&gt;'Opciones financieras'!$D$24,'Opciones financieras'!$C$24*100*(AF87-'Opciones financieras'!$D$24-'Opciones financieras'!$E$24),0-'Opciones financieras'!$C$24*100*'Opciones financieras'!$E$24)</f>
        <v>0</v>
      </c>
      <c r="AH87" s="105">
        <f>IF(AF87&gt;'Opciones financieras'!$D$25,'Opciones financieras'!$C$25*100*(AF87-'Opciones financieras'!$D$25-'Opciones financieras'!$E$25),0-'Opciones financieras'!$C$25*100*'Opciones financieras'!$E$25)</f>
        <v>0</v>
      </c>
      <c r="AI87" s="105">
        <f>IF(AF87&gt;'Opciones financieras'!$D$26,'Opciones financieras'!$C$26*100*(AF87-'Opciones financieras'!$D$26-'Opciones financieras'!$E$26),0-'Opciones financieras'!$C$26*100*'Opciones financieras'!$E$26)</f>
        <v>0</v>
      </c>
      <c r="AJ87" s="105">
        <f>IF(AF87&gt;'Opciones financieras'!$D$27,'Opciones financieras'!$C$27*100*(AF87-'Opciones financieras'!$D$27-'Opciones financieras'!$E$27),0-'Opciones financieras'!$C$27*100*'Opciones financieras'!$E$27)</f>
        <v>0</v>
      </c>
      <c r="AK87" s="105">
        <f>IF(AF87&gt;'Opciones financieras'!$D$28,'Opciones financieras'!$C$28*100*(AF87-'Opciones financieras'!$D$28-'Opciones financieras'!$E$28),0-'Opciones financieras'!$C$28*100*'Opciones financieras'!$E$28)</f>
        <v>0</v>
      </c>
      <c r="AL87" s="105">
        <f>IF(AF87&gt;'Opciones financieras'!$D$29,'Opciones financieras'!$C$29*100*(AF87-'Opciones financieras'!$D$29-'Opciones financieras'!$E$29),0-'Opciones financieras'!$C$29*100*'Opciones financieras'!$E$29)</f>
        <v>0</v>
      </c>
      <c r="AM87" s="105">
        <f>IF(AF87&gt;'Opciones financieras'!$D$30,'Opciones financieras'!$C$30*100*(AF87-'Opciones financieras'!$D$30-'Opciones financieras'!$E$30),0-'Opciones financieras'!$C$30*100*'Opciones financieras'!$E$30)</f>
        <v>0</v>
      </c>
      <c r="AN87" s="105">
        <f>IF(AF87&gt;'Opciones financieras'!$D$31,'Opciones financieras'!$C$31*100*(AF87-'Opciones financieras'!$D$31-'Opciones financieras'!$E$31),0-'Opciones financieras'!$C$31*100*'Opciones financieras'!$E$31)</f>
        <v>0</v>
      </c>
      <c r="AO87" s="105">
        <f>IF(AF87&gt;'Opciones financieras'!$D$32,'Opciones financieras'!$C$32*100*(AF87-'Opciones financieras'!$D$32-'Opciones financieras'!$E$32),0-'Opciones financieras'!$C$32*100*'Opciones financieras'!$E$32)</f>
        <v>0</v>
      </c>
      <c r="AP87" s="105">
        <f>IF(AF87&gt;'Opciones financieras'!$D$33,'Opciones financieras'!$C$33*100*(AF87-'Opciones financieras'!$D$33-'Opciones financieras'!$E$33),0-'Opciones financieras'!$C$33*100*'Opciones financieras'!$E$33)</f>
        <v>0</v>
      </c>
      <c r="AQ87" s="105">
        <f>IF(AF87&gt;'Opciones financieras'!$D$34,'Opciones financieras'!$C$34*100*(AF87-'Opciones financieras'!$D$34-'Opciones financieras'!$E$34),0-'Opciones financieras'!$C$34*100*'Opciones financieras'!$E$34)</f>
        <v>0</v>
      </c>
      <c r="AR87" s="105">
        <f>IF(AF87&gt;'Opciones financieras'!$D$35,'Opciones financieras'!$C$35*100*(AF87-'Opciones financieras'!$D$35-'Opciones financieras'!$E$35),0-'Opciones financieras'!$C$35*100*'Opciones financieras'!$E$35)</f>
        <v>0</v>
      </c>
      <c r="AS87" s="105">
        <f>IF(AF87&gt;'Opciones financieras'!$D$36,'Opciones financieras'!$C$36*100*(AF87-'Opciones financieras'!$D$36-'Opciones financieras'!$E$36),0-'Opciones financieras'!$C$36*100*'Opciones financieras'!$E$36)</f>
        <v>0</v>
      </c>
      <c r="AT87" s="105">
        <f>IF(AF87&gt;'Opciones financieras'!$D$37,'Opciones financieras'!$C$37*100*(AF87-'Opciones financieras'!$D$37-'Opciones financieras'!$E$37),0-'Opciones financieras'!$C$37*100*'Opciones financieras'!$E$37)</f>
        <v>0</v>
      </c>
      <c r="AU87" s="105">
        <f>IF(AF87&gt;'Opciones financieras'!$D$38,'Opciones financieras'!$C$38*100*(AF87-'Opciones financieras'!$D$38-'Opciones financieras'!$E$38),0-'Opciones financieras'!$C$38*100*'Opciones financieras'!$E$38)</f>
        <v>0</v>
      </c>
      <c r="AV87" s="105">
        <f>IF(AF87&gt;'Opciones financieras'!$D$39,'Opciones financieras'!$C$39*100*(AF87-'Opciones financieras'!$D$39-'Opciones financieras'!$E$39),0-'Opciones financieras'!$C$39*100*'Opciones financieras'!$E$39)</f>
        <v>0</v>
      </c>
      <c r="AW87" s="105">
        <f>IF(AF87&gt;'Opciones financieras'!$D$40,'Opciones financieras'!$C$40*100*(AF87-'Opciones financieras'!$D$40-'Opciones financieras'!$E$40),0-'Opciones financieras'!$C$40*100*'Opciones financieras'!$E$40)</f>
        <v>0</v>
      </c>
      <c r="AX87" s="105">
        <f>IF(AF87&gt;'Opciones financieras'!$D$41,'Opciones financieras'!$C$41*100*(AF87-'Opciones financieras'!$D$41-'Opciones financieras'!$E$41),0-'Opciones financieras'!$C$41*100*'Opciones financieras'!$E$41)</f>
        <v>0</v>
      </c>
      <c r="AY87" s="105">
        <f>IF(AF87&gt;'Opciones financieras'!$D$42,'Opciones financieras'!$C$42*100*(AF87-'Opciones financieras'!$D$42-'Opciones financieras'!$E$42),0-'Opciones financieras'!$C$42*100*'Opciones financieras'!$E$42)</f>
        <v>0</v>
      </c>
      <c r="AZ87" s="105">
        <f>IF(AF87&gt;'Opciones financieras'!$D$43,'Opciones financieras'!$C$43*100*(AF87-'Opciones financieras'!$D$43-'Opciones financieras'!$E$43),0-'Opciones financieras'!$C$43*100*'Opciones financieras'!$E$43)</f>
        <v>0</v>
      </c>
      <c r="BB87" s="104">
        <f>'Opciones financieras'!$C$74*AF87+'Opciones financieras'!$F$74</f>
        <v>0</v>
      </c>
      <c r="BC87" s="104">
        <f>'Opciones financieras'!$C$75*AF87+'Opciones financieras'!$F$75</f>
        <v>0</v>
      </c>
      <c r="BD87" s="104">
        <f>'Opciones financieras'!$C$76*AF87+'Opciones financieras'!$F$76</f>
        <v>0</v>
      </c>
      <c r="BE87" s="104">
        <f>'Opciones financieras'!$C$77*AF87+'Opciones financieras'!$F$77</f>
        <v>0</v>
      </c>
      <c r="BF87" s="104">
        <f>'Opciones financieras'!$C$78*AF87+'Opciones financieras'!$F$78</f>
        <v>0</v>
      </c>
      <c r="BG87" s="104">
        <f>'Opciones financieras'!$C$79*AF87+'Opciones financieras'!$F$79</f>
        <v>0</v>
      </c>
    </row>
    <row r="88" spans="32:59" ht="15.75" customHeight="1">
      <c r="AF88" s="105">
        <f t="shared" si="4"/>
        <v>251.13421949587203</v>
      </c>
      <c r="AG88" s="105">
        <f>IF(AF88&gt;'Opciones financieras'!$D$24,'Opciones financieras'!$C$24*100*(AF88-'Opciones financieras'!$D$24-'Opciones financieras'!$E$24),0-'Opciones financieras'!$C$24*100*'Opciones financieras'!$E$24)</f>
        <v>0</v>
      </c>
      <c r="AH88" s="105">
        <f>IF(AF88&gt;'Opciones financieras'!$D$25,'Opciones financieras'!$C$25*100*(AF88-'Opciones financieras'!$D$25-'Opciones financieras'!$E$25),0-'Opciones financieras'!$C$25*100*'Opciones financieras'!$E$25)</f>
        <v>0</v>
      </c>
      <c r="AI88" s="105">
        <f>IF(AF88&gt;'Opciones financieras'!$D$26,'Opciones financieras'!$C$26*100*(AF88-'Opciones financieras'!$D$26-'Opciones financieras'!$E$26),0-'Opciones financieras'!$C$26*100*'Opciones financieras'!$E$26)</f>
        <v>0</v>
      </c>
      <c r="AJ88" s="105">
        <f>IF(AF88&gt;'Opciones financieras'!$D$27,'Opciones financieras'!$C$27*100*(AF88-'Opciones financieras'!$D$27-'Opciones financieras'!$E$27),0-'Opciones financieras'!$C$27*100*'Opciones financieras'!$E$27)</f>
        <v>0</v>
      </c>
      <c r="AK88" s="105">
        <f>IF(AF88&gt;'Opciones financieras'!$D$28,'Opciones financieras'!$C$28*100*(AF88-'Opciones financieras'!$D$28-'Opciones financieras'!$E$28),0-'Opciones financieras'!$C$28*100*'Opciones financieras'!$E$28)</f>
        <v>0</v>
      </c>
      <c r="AL88" s="105">
        <f>IF(AF88&gt;'Opciones financieras'!$D$29,'Opciones financieras'!$C$29*100*(AF88-'Opciones financieras'!$D$29-'Opciones financieras'!$E$29),0-'Opciones financieras'!$C$29*100*'Opciones financieras'!$E$29)</f>
        <v>0</v>
      </c>
      <c r="AM88" s="105">
        <f>IF(AF88&gt;'Opciones financieras'!$D$30,'Opciones financieras'!$C$30*100*(AF88-'Opciones financieras'!$D$30-'Opciones financieras'!$E$30),0-'Opciones financieras'!$C$30*100*'Opciones financieras'!$E$30)</f>
        <v>0</v>
      </c>
      <c r="AN88" s="105">
        <f>IF(AF88&gt;'Opciones financieras'!$D$31,'Opciones financieras'!$C$31*100*(AF88-'Opciones financieras'!$D$31-'Opciones financieras'!$E$31),0-'Opciones financieras'!$C$31*100*'Opciones financieras'!$E$31)</f>
        <v>0</v>
      </c>
      <c r="AO88" s="105">
        <f>IF(AF88&gt;'Opciones financieras'!$D$32,'Opciones financieras'!$C$32*100*(AF88-'Opciones financieras'!$D$32-'Opciones financieras'!$E$32),0-'Opciones financieras'!$C$32*100*'Opciones financieras'!$E$32)</f>
        <v>0</v>
      </c>
      <c r="AP88" s="105">
        <f>IF(AF88&gt;'Opciones financieras'!$D$33,'Opciones financieras'!$C$33*100*(AF88-'Opciones financieras'!$D$33-'Opciones financieras'!$E$33),0-'Opciones financieras'!$C$33*100*'Opciones financieras'!$E$33)</f>
        <v>0</v>
      </c>
      <c r="AQ88" s="105">
        <f>IF(AF88&gt;'Opciones financieras'!$D$34,'Opciones financieras'!$C$34*100*(AF88-'Opciones financieras'!$D$34-'Opciones financieras'!$E$34),0-'Opciones financieras'!$C$34*100*'Opciones financieras'!$E$34)</f>
        <v>0</v>
      </c>
      <c r="AR88" s="105">
        <f>IF(AF88&gt;'Opciones financieras'!$D$35,'Opciones financieras'!$C$35*100*(AF88-'Opciones financieras'!$D$35-'Opciones financieras'!$E$35),0-'Opciones financieras'!$C$35*100*'Opciones financieras'!$E$35)</f>
        <v>0</v>
      </c>
      <c r="AS88" s="105">
        <f>IF(AF88&gt;'Opciones financieras'!$D$36,'Opciones financieras'!$C$36*100*(AF88-'Opciones financieras'!$D$36-'Opciones financieras'!$E$36),0-'Opciones financieras'!$C$36*100*'Opciones financieras'!$E$36)</f>
        <v>0</v>
      </c>
      <c r="AT88" s="105">
        <f>IF(AF88&gt;'Opciones financieras'!$D$37,'Opciones financieras'!$C$37*100*(AF88-'Opciones financieras'!$D$37-'Opciones financieras'!$E$37),0-'Opciones financieras'!$C$37*100*'Opciones financieras'!$E$37)</f>
        <v>0</v>
      </c>
      <c r="AU88" s="105">
        <f>IF(AF88&gt;'Opciones financieras'!$D$38,'Opciones financieras'!$C$38*100*(AF88-'Opciones financieras'!$D$38-'Opciones financieras'!$E$38),0-'Opciones financieras'!$C$38*100*'Opciones financieras'!$E$38)</f>
        <v>0</v>
      </c>
      <c r="AV88" s="105">
        <f>IF(AF88&gt;'Opciones financieras'!$D$39,'Opciones financieras'!$C$39*100*(AF88-'Opciones financieras'!$D$39-'Opciones financieras'!$E$39),0-'Opciones financieras'!$C$39*100*'Opciones financieras'!$E$39)</f>
        <v>0</v>
      </c>
      <c r="AW88" s="105">
        <f>IF(AF88&gt;'Opciones financieras'!$D$40,'Opciones financieras'!$C$40*100*(AF88-'Opciones financieras'!$D$40-'Opciones financieras'!$E$40),0-'Opciones financieras'!$C$40*100*'Opciones financieras'!$E$40)</f>
        <v>0</v>
      </c>
      <c r="AX88" s="105">
        <f>IF(AF88&gt;'Opciones financieras'!$D$41,'Opciones financieras'!$C$41*100*(AF88-'Opciones financieras'!$D$41-'Opciones financieras'!$E$41),0-'Opciones financieras'!$C$41*100*'Opciones financieras'!$E$41)</f>
        <v>0</v>
      </c>
      <c r="AY88" s="105">
        <f>IF(AF88&gt;'Opciones financieras'!$D$42,'Opciones financieras'!$C$42*100*(AF88-'Opciones financieras'!$D$42-'Opciones financieras'!$E$42),0-'Opciones financieras'!$C$42*100*'Opciones financieras'!$E$42)</f>
        <v>0</v>
      </c>
      <c r="AZ88" s="105">
        <f>IF(AF88&gt;'Opciones financieras'!$D$43,'Opciones financieras'!$C$43*100*(AF88-'Opciones financieras'!$D$43-'Opciones financieras'!$E$43),0-'Opciones financieras'!$C$43*100*'Opciones financieras'!$E$43)</f>
        <v>0</v>
      </c>
      <c r="BB88" s="104">
        <f>'Opciones financieras'!$C$74*AF88+'Opciones financieras'!$F$74</f>
        <v>0</v>
      </c>
      <c r="BC88" s="104">
        <f>'Opciones financieras'!$C$75*AF88+'Opciones financieras'!$F$75</f>
        <v>0</v>
      </c>
      <c r="BD88" s="104">
        <f>'Opciones financieras'!$C$76*AF88+'Opciones financieras'!$F$76</f>
        <v>0</v>
      </c>
      <c r="BE88" s="104">
        <f>'Opciones financieras'!$C$77*AF88+'Opciones financieras'!$F$77</f>
        <v>0</v>
      </c>
      <c r="BF88" s="104">
        <f>'Opciones financieras'!$C$78*AF88+'Opciones financieras'!$F$78</f>
        <v>0</v>
      </c>
      <c r="BG88" s="104">
        <f>'Opciones financieras'!$C$79*AF88+'Opciones financieras'!$F$79</f>
        <v>0</v>
      </c>
    </row>
    <row r="89" spans="32:59" ht="15.75" customHeight="1">
      <c r="AF89" s="105">
        <f t="shared" si="4"/>
        <v>256.15690388578946</v>
      </c>
      <c r="AG89" s="105">
        <f>IF(AF89&gt;'Opciones financieras'!$D$24,'Opciones financieras'!$C$24*100*(AF89-'Opciones financieras'!$D$24-'Opciones financieras'!$E$24),0-'Opciones financieras'!$C$24*100*'Opciones financieras'!$E$24)</f>
        <v>0</v>
      </c>
      <c r="AH89" s="105">
        <f>IF(AF89&gt;'Opciones financieras'!$D$25,'Opciones financieras'!$C$25*100*(AF89-'Opciones financieras'!$D$25-'Opciones financieras'!$E$25),0-'Opciones financieras'!$C$25*100*'Opciones financieras'!$E$25)</f>
        <v>0</v>
      </c>
      <c r="AI89" s="105">
        <f>IF(AF89&gt;'Opciones financieras'!$D$26,'Opciones financieras'!$C$26*100*(AF89-'Opciones financieras'!$D$26-'Opciones financieras'!$E$26),0-'Opciones financieras'!$C$26*100*'Opciones financieras'!$E$26)</f>
        <v>0</v>
      </c>
      <c r="AJ89" s="105">
        <f>IF(AF89&gt;'Opciones financieras'!$D$27,'Opciones financieras'!$C$27*100*(AF89-'Opciones financieras'!$D$27-'Opciones financieras'!$E$27),0-'Opciones financieras'!$C$27*100*'Opciones financieras'!$E$27)</f>
        <v>0</v>
      </c>
      <c r="AK89" s="105">
        <f>IF(AF89&gt;'Opciones financieras'!$D$28,'Opciones financieras'!$C$28*100*(AF89-'Opciones financieras'!$D$28-'Opciones financieras'!$E$28),0-'Opciones financieras'!$C$28*100*'Opciones financieras'!$E$28)</f>
        <v>0</v>
      </c>
      <c r="AL89" s="105">
        <f>IF(AF89&gt;'Opciones financieras'!$D$29,'Opciones financieras'!$C$29*100*(AF89-'Opciones financieras'!$D$29-'Opciones financieras'!$E$29),0-'Opciones financieras'!$C$29*100*'Opciones financieras'!$E$29)</f>
        <v>0</v>
      </c>
      <c r="AM89" s="105">
        <f>IF(AF89&gt;'Opciones financieras'!$D$30,'Opciones financieras'!$C$30*100*(AF89-'Opciones financieras'!$D$30-'Opciones financieras'!$E$30),0-'Opciones financieras'!$C$30*100*'Opciones financieras'!$E$30)</f>
        <v>0</v>
      </c>
      <c r="AN89" s="105">
        <f>IF(AF89&gt;'Opciones financieras'!$D$31,'Opciones financieras'!$C$31*100*(AF89-'Opciones financieras'!$D$31-'Opciones financieras'!$E$31),0-'Opciones financieras'!$C$31*100*'Opciones financieras'!$E$31)</f>
        <v>0</v>
      </c>
      <c r="AO89" s="105">
        <f>IF(AF89&gt;'Opciones financieras'!$D$32,'Opciones financieras'!$C$32*100*(AF89-'Opciones financieras'!$D$32-'Opciones financieras'!$E$32),0-'Opciones financieras'!$C$32*100*'Opciones financieras'!$E$32)</f>
        <v>0</v>
      </c>
      <c r="AP89" s="105">
        <f>IF(AF89&gt;'Opciones financieras'!$D$33,'Opciones financieras'!$C$33*100*(AF89-'Opciones financieras'!$D$33-'Opciones financieras'!$E$33),0-'Opciones financieras'!$C$33*100*'Opciones financieras'!$E$33)</f>
        <v>0</v>
      </c>
      <c r="AQ89" s="105">
        <f>IF(AF89&gt;'Opciones financieras'!$D$34,'Opciones financieras'!$C$34*100*(AF89-'Opciones financieras'!$D$34-'Opciones financieras'!$E$34),0-'Opciones financieras'!$C$34*100*'Opciones financieras'!$E$34)</f>
        <v>0</v>
      </c>
      <c r="AR89" s="105">
        <f>IF(AF89&gt;'Opciones financieras'!$D$35,'Opciones financieras'!$C$35*100*(AF89-'Opciones financieras'!$D$35-'Opciones financieras'!$E$35),0-'Opciones financieras'!$C$35*100*'Opciones financieras'!$E$35)</f>
        <v>0</v>
      </c>
      <c r="AS89" s="105">
        <f>IF(AF89&gt;'Opciones financieras'!$D$36,'Opciones financieras'!$C$36*100*(AF89-'Opciones financieras'!$D$36-'Opciones financieras'!$E$36),0-'Opciones financieras'!$C$36*100*'Opciones financieras'!$E$36)</f>
        <v>0</v>
      </c>
      <c r="AT89" s="105">
        <f>IF(AF89&gt;'Opciones financieras'!$D$37,'Opciones financieras'!$C$37*100*(AF89-'Opciones financieras'!$D$37-'Opciones financieras'!$E$37),0-'Opciones financieras'!$C$37*100*'Opciones financieras'!$E$37)</f>
        <v>0</v>
      </c>
      <c r="AU89" s="105">
        <f>IF(AF89&gt;'Opciones financieras'!$D$38,'Opciones financieras'!$C$38*100*(AF89-'Opciones financieras'!$D$38-'Opciones financieras'!$E$38),0-'Opciones financieras'!$C$38*100*'Opciones financieras'!$E$38)</f>
        <v>0</v>
      </c>
      <c r="AV89" s="105">
        <f>IF(AF89&gt;'Opciones financieras'!$D$39,'Opciones financieras'!$C$39*100*(AF89-'Opciones financieras'!$D$39-'Opciones financieras'!$E$39),0-'Opciones financieras'!$C$39*100*'Opciones financieras'!$E$39)</f>
        <v>0</v>
      </c>
      <c r="AW89" s="105">
        <f>IF(AF89&gt;'Opciones financieras'!$D$40,'Opciones financieras'!$C$40*100*(AF89-'Opciones financieras'!$D$40-'Opciones financieras'!$E$40),0-'Opciones financieras'!$C$40*100*'Opciones financieras'!$E$40)</f>
        <v>0</v>
      </c>
      <c r="AX89" s="105">
        <f>IF(AF89&gt;'Opciones financieras'!$D$41,'Opciones financieras'!$C$41*100*(AF89-'Opciones financieras'!$D$41-'Opciones financieras'!$E$41),0-'Opciones financieras'!$C$41*100*'Opciones financieras'!$E$41)</f>
        <v>0</v>
      </c>
      <c r="AY89" s="105">
        <f>IF(AF89&gt;'Opciones financieras'!$D$42,'Opciones financieras'!$C$42*100*(AF89-'Opciones financieras'!$D$42-'Opciones financieras'!$E$42),0-'Opciones financieras'!$C$42*100*'Opciones financieras'!$E$42)</f>
        <v>0</v>
      </c>
      <c r="AZ89" s="105">
        <f>IF(AF89&gt;'Opciones financieras'!$D$43,'Opciones financieras'!$C$43*100*(AF89-'Opciones financieras'!$D$43-'Opciones financieras'!$E$43),0-'Opciones financieras'!$C$43*100*'Opciones financieras'!$E$43)</f>
        <v>0</v>
      </c>
      <c r="BB89" s="104">
        <f>'Opciones financieras'!$C$74*AF89+'Opciones financieras'!$F$74</f>
        <v>0</v>
      </c>
      <c r="BC89" s="104">
        <f>'Opciones financieras'!$C$75*AF89+'Opciones financieras'!$F$75</f>
        <v>0</v>
      </c>
      <c r="BD89" s="104">
        <f>'Opciones financieras'!$C$76*AF89+'Opciones financieras'!$F$76</f>
        <v>0</v>
      </c>
      <c r="BE89" s="104">
        <f>'Opciones financieras'!$C$77*AF89+'Opciones financieras'!$F$77</f>
        <v>0</v>
      </c>
      <c r="BF89" s="104">
        <f>'Opciones financieras'!$C$78*AF89+'Opciones financieras'!$F$78</f>
        <v>0</v>
      </c>
      <c r="BG89" s="104">
        <f>'Opciones financieras'!$C$79*AF89+'Opciones financieras'!$F$79</f>
        <v>0</v>
      </c>
    </row>
    <row r="90" spans="32:59" ht="15.75" customHeight="1">
      <c r="AF90" s="105">
        <f t="shared" si="4"/>
        <v>261.28004196350525</v>
      </c>
      <c r="AG90" s="105">
        <f>IF(AF90&gt;'Opciones financieras'!$D$24,'Opciones financieras'!$C$24*100*(AF90-'Opciones financieras'!$D$24-'Opciones financieras'!$E$24),0-'Opciones financieras'!$C$24*100*'Opciones financieras'!$E$24)</f>
        <v>0</v>
      </c>
      <c r="AH90" s="105">
        <f>IF(AF90&gt;'Opciones financieras'!$D$25,'Opciones financieras'!$C$25*100*(AF90-'Opciones financieras'!$D$25-'Opciones financieras'!$E$25),0-'Opciones financieras'!$C$25*100*'Opciones financieras'!$E$25)</f>
        <v>0</v>
      </c>
      <c r="AI90" s="105">
        <f>IF(AF90&gt;'Opciones financieras'!$D$26,'Opciones financieras'!$C$26*100*(AF90-'Opciones financieras'!$D$26-'Opciones financieras'!$E$26),0-'Opciones financieras'!$C$26*100*'Opciones financieras'!$E$26)</f>
        <v>0</v>
      </c>
      <c r="AJ90" s="105">
        <f>IF(AF90&gt;'Opciones financieras'!$D$27,'Opciones financieras'!$C$27*100*(AF90-'Opciones financieras'!$D$27-'Opciones financieras'!$E$27),0-'Opciones financieras'!$C$27*100*'Opciones financieras'!$E$27)</f>
        <v>0</v>
      </c>
      <c r="AK90" s="105">
        <f>IF(AF90&gt;'Opciones financieras'!$D$28,'Opciones financieras'!$C$28*100*(AF90-'Opciones financieras'!$D$28-'Opciones financieras'!$E$28),0-'Opciones financieras'!$C$28*100*'Opciones financieras'!$E$28)</f>
        <v>0</v>
      </c>
      <c r="AL90" s="105">
        <f>IF(AF90&gt;'Opciones financieras'!$D$29,'Opciones financieras'!$C$29*100*(AF90-'Opciones financieras'!$D$29-'Opciones financieras'!$E$29),0-'Opciones financieras'!$C$29*100*'Opciones financieras'!$E$29)</f>
        <v>0</v>
      </c>
      <c r="AM90" s="105">
        <f>IF(AF90&gt;'Opciones financieras'!$D$30,'Opciones financieras'!$C$30*100*(AF90-'Opciones financieras'!$D$30-'Opciones financieras'!$E$30),0-'Opciones financieras'!$C$30*100*'Opciones financieras'!$E$30)</f>
        <v>0</v>
      </c>
      <c r="AN90" s="105">
        <f>IF(AF90&gt;'Opciones financieras'!$D$31,'Opciones financieras'!$C$31*100*(AF90-'Opciones financieras'!$D$31-'Opciones financieras'!$E$31),0-'Opciones financieras'!$C$31*100*'Opciones financieras'!$E$31)</f>
        <v>0</v>
      </c>
      <c r="AO90" s="105">
        <f>IF(AF90&gt;'Opciones financieras'!$D$32,'Opciones financieras'!$C$32*100*(AF90-'Opciones financieras'!$D$32-'Opciones financieras'!$E$32),0-'Opciones financieras'!$C$32*100*'Opciones financieras'!$E$32)</f>
        <v>0</v>
      </c>
      <c r="AP90" s="105">
        <f>IF(AF90&gt;'Opciones financieras'!$D$33,'Opciones financieras'!$C$33*100*(AF90-'Opciones financieras'!$D$33-'Opciones financieras'!$E$33),0-'Opciones financieras'!$C$33*100*'Opciones financieras'!$E$33)</f>
        <v>0</v>
      </c>
      <c r="AQ90" s="105">
        <f>IF(AF90&gt;'Opciones financieras'!$D$34,'Opciones financieras'!$C$34*100*(AF90-'Opciones financieras'!$D$34-'Opciones financieras'!$E$34),0-'Opciones financieras'!$C$34*100*'Opciones financieras'!$E$34)</f>
        <v>0</v>
      </c>
      <c r="AR90" s="105">
        <f>IF(AF90&gt;'Opciones financieras'!$D$35,'Opciones financieras'!$C$35*100*(AF90-'Opciones financieras'!$D$35-'Opciones financieras'!$E$35),0-'Opciones financieras'!$C$35*100*'Opciones financieras'!$E$35)</f>
        <v>0</v>
      </c>
      <c r="AS90" s="105">
        <f>IF(AF90&gt;'Opciones financieras'!$D$36,'Opciones financieras'!$C$36*100*(AF90-'Opciones financieras'!$D$36-'Opciones financieras'!$E$36),0-'Opciones financieras'!$C$36*100*'Opciones financieras'!$E$36)</f>
        <v>0</v>
      </c>
      <c r="AT90" s="105">
        <f>IF(AF90&gt;'Opciones financieras'!$D$37,'Opciones financieras'!$C$37*100*(AF90-'Opciones financieras'!$D$37-'Opciones financieras'!$E$37),0-'Opciones financieras'!$C$37*100*'Opciones financieras'!$E$37)</f>
        <v>0</v>
      </c>
      <c r="AU90" s="105">
        <f>IF(AF90&gt;'Opciones financieras'!$D$38,'Opciones financieras'!$C$38*100*(AF90-'Opciones financieras'!$D$38-'Opciones financieras'!$E$38),0-'Opciones financieras'!$C$38*100*'Opciones financieras'!$E$38)</f>
        <v>0</v>
      </c>
      <c r="AV90" s="105">
        <f>IF(AF90&gt;'Opciones financieras'!$D$39,'Opciones financieras'!$C$39*100*(AF90-'Opciones financieras'!$D$39-'Opciones financieras'!$E$39),0-'Opciones financieras'!$C$39*100*'Opciones financieras'!$E$39)</f>
        <v>0</v>
      </c>
      <c r="AW90" s="105">
        <f>IF(AF90&gt;'Opciones financieras'!$D$40,'Opciones financieras'!$C$40*100*(AF90-'Opciones financieras'!$D$40-'Opciones financieras'!$E$40),0-'Opciones financieras'!$C$40*100*'Opciones financieras'!$E$40)</f>
        <v>0</v>
      </c>
      <c r="AX90" s="105">
        <f>IF(AF90&gt;'Opciones financieras'!$D$41,'Opciones financieras'!$C$41*100*(AF90-'Opciones financieras'!$D$41-'Opciones financieras'!$E$41),0-'Opciones financieras'!$C$41*100*'Opciones financieras'!$E$41)</f>
        <v>0</v>
      </c>
      <c r="AY90" s="105">
        <f>IF(AF90&gt;'Opciones financieras'!$D$42,'Opciones financieras'!$C$42*100*(AF90-'Opciones financieras'!$D$42-'Opciones financieras'!$E$42),0-'Opciones financieras'!$C$42*100*'Opciones financieras'!$E$42)</f>
        <v>0</v>
      </c>
      <c r="AZ90" s="105">
        <f>IF(AF90&gt;'Opciones financieras'!$D$43,'Opciones financieras'!$C$43*100*(AF90-'Opciones financieras'!$D$43-'Opciones financieras'!$E$43),0-'Opciones financieras'!$C$43*100*'Opciones financieras'!$E$43)</f>
        <v>0</v>
      </c>
      <c r="BB90" s="104">
        <f>'Opciones financieras'!$C$74*AF90+'Opciones financieras'!$F$74</f>
        <v>0</v>
      </c>
      <c r="BC90" s="104">
        <f>'Opciones financieras'!$C$75*AF90+'Opciones financieras'!$F$75</f>
        <v>0</v>
      </c>
      <c r="BD90" s="104">
        <f>'Opciones financieras'!$C$76*AF90+'Opciones financieras'!$F$76</f>
        <v>0</v>
      </c>
      <c r="BE90" s="104">
        <f>'Opciones financieras'!$C$77*AF90+'Opciones financieras'!$F$77</f>
        <v>0</v>
      </c>
      <c r="BF90" s="104">
        <f>'Opciones financieras'!$C$78*AF90+'Opciones financieras'!$F$78</f>
        <v>0</v>
      </c>
      <c r="BG90" s="104">
        <f>'Opciones financieras'!$C$79*AF90+'Opciones financieras'!$F$79</f>
        <v>0</v>
      </c>
    </row>
    <row r="91" spans="32:59" ht="15.75" customHeight="1">
      <c r="AF91" s="105">
        <f t="shared" si="4"/>
        <v>266.50564280277536</v>
      </c>
      <c r="AG91" s="105">
        <f>IF(AF91&gt;'Opciones financieras'!$D$24,'Opciones financieras'!$C$24*100*(AF91-'Opciones financieras'!$D$24-'Opciones financieras'!$E$24),0-'Opciones financieras'!$C$24*100*'Opciones financieras'!$E$24)</f>
        <v>0</v>
      </c>
      <c r="AH91" s="105">
        <f>IF(AF91&gt;'Opciones financieras'!$D$25,'Opciones financieras'!$C$25*100*(AF91-'Opciones financieras'!$D$25-'Opciones financieras'!$E$25),0-'Opciones financieras'!$C$25*100*'Opciones financieras'!$E$25)</f>
        <v>0</v>
      </c>
      <c r="AI91" s="105">
        <f>IF(AF91&gt;'Opciones financieras'!$D$26,'Opciones financieras'!$C$26*100*(AF91-'Opciones financieras'!$D$26-'Opciones financieras'!$E$26),0-'Opciones financieras'!$C$26*100*'Opciones financieras'!$E$26)</f>
        <v>0</v>
      </c>
      <c r="AJ91" s="105">
        <f>IF(AF91&gt;'Opciones financieras'!$D$27,'Opciones financieras'!$C$27*100*(AF91-'Opciones financieras'!$D$27-'Opciones financieras'!$E$27),0-'Opciones financieras'!$C$27*100*'Opciones financieras'!$E$27)</f>
        <v>0</v>
      </c>
      <c r="AK91" s="105">
        <f>IF(AF91&gt;'Opciones financieras'!$D$28,'Opciones financieras'!$C$28*100*(AF91-'Opciones financieras'!$D$28-'Opciones financieras'!$E$28),0-'Opciones financieras'!$C$28*100*'Opciones financieras'!$E$28)</f>
        <v>0</v>
      </c>
      <c r="AL91" s="105">
        <f>IF(AF91&gt;'Opciones financieras'!$D$29,'Opciones financieras'!$C$29*100*(AF91-'Opciones financieras'!$D$29-'Opciones financieras'!$E$29),0-'Opciones financieras'!$C$29*100*'Opciones financieras'!$E$29)</f>
        <v>0</v>
      </c>
      <c r="AM91" s="105">
        <f>IF(AF91&gt;'Opciones financieras'!$D$30,'Opciones financieras'!$C$30*100*(AF91-'Opciones financieras'!$D$30-'Opciones financieras'!$E$30),0-'Opciones financieras'!$C$30*100*'Opciones financieras'!$E$30)</f>
        <v>0</v>
      </c>
      <c r="AN91" s="105">
        <f>IF(AF91&gt;'Opciones financieras'!$D$31,'Opciones financieras'!$C$31*100*(AF91-'Opciones financieras'!$D$31-'Opciones financieras'!$E$31),0-'Opciones financieras'!$C$31*100*'Opciones financieras'!$E$31)</f>
        <v>0</v>
      </c>
      <c r="AO91" s="105">
        <f>IF(AF91&gt;'Opciones financieras'!$D$32,'Opciones financieras'!$C$32*100*(AF91-'Opciones financieras'!$D$32-'Opciones financieras'!$E$32),0-'Opciones financieras'!$C$32*100*'Opciones financieras'!$E$32)</f>
        <v>0</v>
      </c>
      <c r="AP91" s="105">
        <f>IF(AF91&gt;'Opciones financieras'!$D$33,'Opciones financieras'!$C$33*100*(AF91-'Opciones financieras'!$D$33-'Opciones financieras'!$E$33),0-'Opciones financieras'!$C$33*100*'Opciones financieras'!$E$33)</f>
        <v>0</v>
      </c>
      <c r="AQ91" s="105">
        <f>IF(AF91&gt;'Opciones financieras'!$D$34,'Opciones financieras'!$C$34*100*(AF91-'Opciones financieras'!$D$34-'Opciones financieras'!$E$34),0-'Opciones financieras'!$C$34*100*'Opciones financieras'!$E$34)</f>
        <v>0</v>
      </c>
      <c r="AR91" s="105">
        <f>IF(AF91&gt;'Opciones financieras'!$D$35,'Opciones financieras'!$C$35*100*(AF91-'Opciones financieras'!$D$35-'Opciones financieras'!$E$35),0-'Opciones financieras'!$C$35*100*'Opciones financieras'!$E$35)</f>
        <v>0</v>
      </c>
      <c r="AS91" s="105">
        <f>IF(AF91&gt;'Opciones financieras'!$D$36,'Opciones financieras'!$C$36*100*(AF91-'Opciones financieras'!$D$36-'Opciones financieras'!$E$36),0-'Opciones financieras'!$C$36*100*'Opciones financieras'!$E$36)</f>
        <v>0</v>
      </c>
      <c r="AT91" s="105">
        <f>IF(AF91&gt;'Opciones financieras'!$D$37,'Opciones financieras'!$C$37*100*(AF91-'Opciones financieras'!$D$37-'Opciones financieras'!$E$37),0-'Opciones financieras'!$C$37*100*'Opciones financieras'!$E$37)</f>
        <v>0</v>
      </c>
      <c r="AU91" s="105">
        <f>IF(AF91&gt;'Opciones financieras'!$D$38,'Opciones financieras'!$C$38*100*(AF91-'Opciones financieras'!$D$38-'Opciones financieras'!$E$38),0-'Opciones financieras'!$C$38*100*'Opciones financieras'!$E$38)</f>
        <v>0</v>
      </c>
      <c r="AV91" s="105">
        <f>IF(AF91&gt;'Opciones financieras'!$D$39,'Opciones financieras'!$C$39*100*(AF91-'Opciones financieras'!$D$39-'Opciones financieras'!$E$39),0-'Opciones financieras'!$C$39*100*'Opciones financieras'!$E$39)</f>
        <v>0</v>
      </c>
      <c r="AW91" s="105">
        <f>IF(AF91&gt;'Opciones financieras'!$D$40,'Opciones financieras'!$C$40*100*(AF91-'Opciones financieras'!$D$40-'Opciones financieras'!$E$40),0-'Opciones financieras'!$C$40*100*'Opciones financieras'!$E$40)</f>
        <v>0</v>
      </c>
      <c r="AX91" s="105">
        <f>IF(AF91&gt;'Opciones financieras'!$D$41,'Opciones financieras'!$C$41*100*(AF91-'Opciones financieras'!$D$41-'Opciones financieras'!$E$41),0-'Opciones financieras'!$C$41*100*'Opciones financieras'!$E$41)</f>
        <v>0</v>
      </c>
      <c r="AY91" s="105">
        <f>IF(AF91&gt;'Opciones financieras'!$D$42,'Opciones financieras'!$C$42*100*(AF91-'Opciones financieras'!$D$42-'Opciones financieras'!$E$42),0-'Opciones financieras'!$C$42*100*'Opciones financieras'!$E$42)</f>
        <v>0</v>
      </c>
      <c r="AZ91" s="105">
        <f>IF(AF91&gt;'Opciones financieras'!$D$43,'Opciones financieras'!$C$43*100*(AF91-'Opciones financieras'!$D$43-'Opciones financieras'!$E$43),0-'Opciones financieras'!$C$43*100*'Opciones financieras'!$E$43)</f>
        <v>0</v>
      </c>
      <c r="BB91" s="104">
        <f>'Opciones financieras'!$C$74*AF91+'Opciones financieras'!$F$74</f>
        <v>0</v>
      </c>
      <c r="BC91" s="104">
        <f>'Opciones financieras'!$C$75*AF91+'Opciones financieras'!$F$75</f>
        <v>0</v>
      </c>
      <c r="BD91" s="104">
        <f>'Opciones financieras'!$C$76*AF91+'Opciones financieras'!$F$76</f>
        <v>0</v>
      </c>
      <c r="BE91" s="104">
        <f>'Opciones financieras'!$C$77*AF91+'Opciones financieras'!$F$77</f>
        <v>0</v>
      </c>
      <c r="BF91" s="104">
        <f>'Opciones financieras'!$C$78*AF91+'Opciones financieras'!$F$78</f>
        <v>0</v>
      </c>
      <c r="BG91" s="104">
        <f>'Opciones financieras'!$C$79*AF91+'Opciones financieras'!$F$79</f>
        <v>0</v>
      </c>
    </row>
    <row r="92" spans="32:59" ht="15.75" customHeight="1">
      <c r="AF92" s="105">
        <f t="shared" si="4"/>
        <v>271.83575565883086</v>
      </c>
      <c r="AG92" s="105">
        <f>IF(AF92&gt;'Opciones financieras'!$D$24,'Opciones financieras'!$C$24*100*(AF92-'Opciones financieras'!$D$24-'Opciones financieras'!$E$24),0-'Opciones financieras'!$C$24*100*'Opciones financieras'!$E$24)</f>
        <v>0</v>
      </c>
      <c r="AH92" s="105">
        <f>IF(AF92&gt;'Opciones financieras'!$D$25,'Opciones financieras'!$C$25*100*(AF92-'Opciones financieras'!$D$25-'Opciones financieras'!$E$25),0-'Opciones financieras'!$C$25*100*'Opciones financieras'!$E$25)</f>
        <v>0</v>
      </c>
      <c r="AI92" s="105">
        <f>IF(AF92&gt;'Opciones financieras'!$D$26,'Opciones financieras'!$C$26*100*(AF92-'Opciones financieras'!$D$26-'Opciones financieras'!$E$26),0-'Opciones financieras'!$C$26*100*'Opciones financieras'!$E$26)</f>
        <v>0</v>
      </c>
      <c r="AJ92" s="105">
        <f>IF(AF92&gt;'Opciones financieras'!$D$27,'Opciones financieras'!$C$27*100*(AF92-'Opciones financieras'!$D$27-'Opciones financieras'!$E$27),0-'Opciones financieras'!$C$27*100*'Opciones financieras'!$E$27)</f>
        <v>0</v>
      </c>
      <c r="AK92" s="105">
        <f>IF(AF92&gt;'Opciones financieras'!$D$28,'Opciones financieras'!$C$28*100*(AF92-'Opciones financieras'!$D$28-'Opciones financieras'!$E$28),0-'Opciones financieras'!$C$28*100*'Opciones financieras'!$E$28)</f>
        <v>0</v>
      </c>
      <c r="AL92" s="105">
        <f>IF(AF92&gt;'Opciones financieras'!$D$29,'Opciones financieras'!$C$29*100*(AF92-'Opciones financieras'!$D$29-'Opciones financieras'!$E$29),0-'Opciones financieras'!$C$29*100*'Opciones financieras'!$E$29)</f>
        <v>0</v>
      </c>
      <c r="AM92" s="105">
        <f>IF(AF92&gt;'Opciones financieras'!$D$30,'Opciones financieras'!$C$30*100*(AF92-'Opciones financieras'!$D$30-'Opciones financieras'!$E$30),0-'Opciones financieras'!$C$30*100*'Opciones financieras'!$E$30)</f>
        <v>0</v>
      </c>
      <c r="AN92" s="105">
        <f>IF(AF92&gt;'Opciones financieras'!$D$31,'Opciones financieras'!$C$31*100*(AF92-'Opciones financieras'!$D$31-'Opciones financieras'!$E$31),0-'Opciones financieras'!$C$31*100*'Opciones financieras'!$E$31)</f>
        <v>0</v>
      </c>
      <c r="AO92" s="105">
        <f>IF(AF92&gt;'Opciones financieras'!$D$32,'Opciones financieras'!$C$32*100*(AF92-'Opciones financieras'!$D$32-'Opciones financieras'!$E$32),0-'Opciones financieras'!$C$32*100*'Opciones financieras'!$E$32)</f>
        <v>0</v>
      </c>
      <c r="AP92" s="105">
        <f>IF(AF92&gt;'Opciones financieras'!$D$33,'Opciones financieras'!$C$33*100*(AF92-'Opciones financieras'!$D$33-'Opciones financieras'!$E$33),0-'Opciones financieras'!$C$33*100*'Opciones financieras'!$E$33)</f>
        <v>0</v>
      </c>
      <c r="AQ92" s="105">
        <f>IF(AF92&gt;'Opciones financieras'!$D$34,'Opciones financieras'!$C$34*100*(AF92-'Opciones financieras'!$D$34-'Opciones financieras'!$E$34),0-'Opciones financieras'!$C$34*100*'Opciones financieras'!$E$34)</f>
        <v>0</v>
      </c>
      <c r="AR92" s="105">
        <f>IF(AF92&gt;'Opciones financieras'!$D$35,'Opciones financieras'!$C$35*100*(AF92-'Opciones financieras'!$D$35-'Opciones financieras'!$E$35),0-'Opciones financieras'!$C$35*100*'Opciones financieras'!$E$35)</f>
        <v>0</v>
      </c>
      <c r="AS92" s="105">
        <f>IF(AF92&gt;'Opciones financieras'!$D$36,'Opciones financieras'!$C$36*100*(AF92-'Opciones financieras'!$D$36-'Opciones financieras'!$E$36),0-'Opciones financieras'!$C$36*100*'Opciones financieras'!$E$36)</f>
        <v>0</v>
      </c>
      <c r="AT92" s="105">
        <f>IF(AF92&gt;'Opciones financieras'!$D$37,'Opciones financieras'!$C$37*100*(AF92-'Opciones financieras'!$D$37-'Opciones financieras'!$E$37),0-'Opciones financieras'!$C$37*100*'Opciones financieras'!$E$37)</f>
        <v>0</v>
      </c>
      <c r="AU92" s="105">
        <f>IF(AF92&gt;'Opciones financieras'!$D$38,'Opciones financieras'!$C$38*100*(AF92-'Opciones financieras'!$D$38-'Opciones financieras'!$E$38),0-'Opciones financieras'!$C$38*100*'Opciones financieras'!$E$38)</f>
        <v>0</v>
      </c>
      <c r="AV92" s="105">
        <f>IF(AF92&gt;'Opciones financieras'!$D$39,'Opciones financieras'!$C$39*100*(AF92-'Opciones financieras'!$D$39-'Opciones financieras'!$E$39),0-'Opciones financieras'!$C$39*100*'Opciones financieras'!$E$39)</f>
        <v>0</v>
      </c>
      <c r="AW92" s="105">
        <f>IF(AF92&gt;'Opciones financieras'!$D$40,'Opciones financieras'!$C$40*100*(AF92-'Opciones financieras'!$D$40-'Opciones financieras'!$E$40),0-'Opciones financieras'!$C$40*100*'Opciones financieras'!$E$40)</f>
        <v>0</v>
      </c>
      <c r="AX92" s="105">
        <f>IF(AF92&gt;'Opciones financieras'!$D$41,'Opciones financieras'!$C$41*100*(AF92-'Opciones financieras'!$D$41-'Opciones financieras'!$E$41),0-'Opciones financieras'!$C$41*100*'Opciones financieras'!$E$41)</f>
        <v>0</v>
      </c>
      <c r="AY92" s="105">
        <f>IF(AF92&gt;'Opciones financieras'!$D$42,'Opciones financieras'!$C$42*100*(AF92-'Opciones financieras'!$D$42-'Opciones financieras'!$E$42),0-'Opciones financieras'!$C$42*100*'Opciones financieras'!$E$42)</f>
        <v>0</v>
      </c>
      <c r="AZ92" s="105">
        <f>IF(AF92&gt;'Opciones financieras'!$D$43,'Opciones financieras'!$C$43*100*(AF92-'Opciones financieras'!$D$43-'Opciones financieras'!$E$43),0-'Opciones financieras'!$C$43*100*'Opciones financieras'!$E$43)</f>
        <v>0</v>
      </c>
      <c r="BB92" s="104">
        <f>'Opciones financieras'!$C$74*AF92+'Opciones financieras'!$F$74</f>
        <v>0</v>
      </c>
      <c r="BC92" s="104">
        <f>'Opciones financieras'!$C$75*AF92+'Opciones financieras'!$F$75</f>
        <v>0</v>
      </c>
      <c r="BD92" s="104">
        <f>'Opciones financieras'!$C$76*AF92+'Opciones financieras'!$F$76</f>
        <v>0</v>
      </c>
      <c r="BE92" s="104">
        <f>'Opciones financieras'!$C$77*AF92+'Opciones financieras'!$F$77</f>
        <v>0</v>
      </c>
      <c r="BF92" s="104">
        <f>'Opciones financieras'!$C$78*AF92+'Opciones financieras'!$F$78</f>
        <v>0</v>
      </c>
      <c r="BG92" s="104">
        <f>'Opciones financieras'!$C$79*AF92+'Opciones financieras'!$F$79</f>
        <v>0</v>
      </c>
    </row>
    <row r="93" spans="32:59" ht="15.75" customHeight="1">
      <c r="AF93" s="105">
        <f t="shared" si="4"/>
        <v>277.27247077200747</v>
      </c>
      <c r="AG93" s="105">
        <f>IF(AF93&gt;'Opciones financieras'!$D$24,'Opciones financieras'!$C$24*100*(AF93-'Opciones financieras'!$D$24-'Opciones financieras'!$E$24),0-'Opciones financieras'!$C$24*100*'Opciones financieras'!$E$24)</f>
        <v>0</v>
      </c>
      <c r="AH93" s="105">
        <f>IF(AF93&gt;'Opciones financieras'!$D$25,'Opciones financieras'!$C$25*100*(AF93-'Opciones financieras'!$D$25-'Opciones financieras'!$E$25),0-'Opciones financieras'!$C$25*100*'Opciones financieras'!$E$25)</f>
        <v>0</v>
      </c>
      <c r="AI93" s="105">
        <f>IF(AF93&gt;'Opciones financieras'!$D$26,'Opciones financieras'!$C$26*100*(AF93-'Opciones financieras'!$D$26-'Opciones financieras'!$E$26),0-'Opciones financieras'!$C$26*100*'Opciones financieras'!$E$26)</f>
        <v>0</v>
      </c>
      <c r="AJ93" s="105">
        <f>IF(AF93&gt;'Opciones financieras'!$D$27,'Opciones financieras'!$C$27*100*(AF93-'Opciones financieras'!$D$27-'Opciones financieras'!$E$27),0-'Opciones financieras'!$C$27*100*'Opciones financieras'!$E$27)</f>
        <v>0</v>
      </c>
      <c r="AK93" s="105">
        <f>IF(AF93&gt;'Opciones financieras'!$D$28,'Opciones financieras'!$C$28*100*(AF93-'Opciones financieras'!$D$28-'Opciones financieras'!$E$28),0-'Opciones financieras'!$C$28*100*'Opciones financieras'!$E$28)</f>
        <v>0</v>
      </c>
      <c r="AL93" s="105">
        <f>IF(AF93&gt;'Opciones financieras'!$D$29,'Opciones financieras'!$C$29*100*(AF93-'Opciones financieras'!$D$29-'Opciones financieras'!$E$29),0-'Opciones financieras'!$C$29*100*'Opciones financieras'!$E$29)</f>
        <v>0</v>
      </c>
      <c r="AM93" s="105">
        <f>IF(AF93&gt;'Opciones financieras'!$D$30,'Opciones financieras'!$C$30*100*(AF93-'Opciones financieras'!$D$30-'Opciones financieras'!$E$30),0-'Opciones financieras'!$C$30*100*'Opciones financieras'!$E$30)</f>
        <v>0</v>
      </c>
      <c r="AN93" s="105">
        <f>IF(AF93&gt;'Opciones financieras'!$D$31,'Opciones financieras'!$C$31*100*(AF93-'Opciones financieras'!$D$31-'Opciones financieras'!$E$31),0-'Opciones financieras'!$C$31*100*'Opciones financieras'!$E$31)</f>
        <v>0</v>
      </c>
      <c r="AO93" s="105">
        <f>IF(AF93&gt;'Opciones financieras'!$D$32,'Opciones financieras'!$C$32*100*(AF93-'Opciones financieras'!$D$32-'Opciones financieras'!$E$32),0-'Opciones financieras'!$C$32*100*'Opciones financieras'!$E$32)</f>
        <v>0</v>
      </c>
      <c r="AP93" s="105">
        <f>IF(AF93&gt;'Opciones financieras'!$D$33,'Opciones financieras'!$C$33*100*(AF93-'Opciones financieras'!$D$33-'Opciones financieras'!$E$33),0-'Opciones financieras'!$C$33*100*'Opciones financieras'!$E$33)</f>
        <v>0</v>
      </c>
      <c r="AQ93" s="105">
        <f>IF(AF93&gt;'Opciones financieras'!$D$34,'Opciones financieras'!$C$34*100*(AF93-'Opciones financieras'!$D$34-'Opciones financieras'!$E$34),0-'Opciones financieras'!$C$34*100*'Opciones financieras'!$E$34)</f>
        <v>0</v>
      </c>
      <c r="AR93" s="105">
        <f>IF(AF93&gt;'Opciones financieras'!$D$35,'Opciones financieras'!$C$35*100*(AF93-'Opciones financieras'!$D$35-'Opciones financieras'!$E$35),0-'Opciones financieras'!$C$35*100*'Opciones financieras'!$E$35)</f>
        <v>0</v>
      </c>
      <c r="AS93" s="105">
        <f>IF(AF93&gt;'Opciones financieras'!$D$36,'Opciones financieras'!$C$36*100*(AF93-'Opciones financieras'!$D$36-'Opciones financieras'!$E$36),0-'Opciones financieras'!$C$36*100*'Opciones financieras'!$E$36)</f>
        <v>0</v>
      </c>
      <c r="AT93" s="105">
        <f>IF(AF93&gt;'Opciones financieras'!$D$37,'Opciones financieras'!$C$37*100*(AF93-'Opciones financieras'!$D$37-'Opciones financieras'!$E$37),0-'Opciones financieras'!$C$37*100*'Opciones financieras'!$E$37)</f>
        <v>0</v>
      </c>
      <c r="AU93" s="105">
        <f>IF(AF93&gt;'Opciones financieras'!$D$38,'Opciones financieras'!$C$38*100*(AF93-'Opciones financieras'!$D$38-'Opciones financieras'!$E$38),0-'Opciones financieras'!$C$38*100*'Opciones financieras'!$E$38)</f>
        <v>0</v>
      </c>
      <c r="AV93" s="105">
        <f>IF(AF93&gt;'Opciones financieras'!$D$39,'Opciones financieras'!$C$39*100*(AF93-'Opciones financieras'!$D$39-'Opciones financieras'!$E$39),0-'Opciones financieras'!$C$39*100*'Opciones financieras'!$E$39)</f>
        <v>0</v>
      </c>
      <c r="AW93" s="105">
        <f>IF(AF93&gt;'Opciones financieras'!$D$40,'Opciones financieras'!$C$40*100*(AF93-'Opciones financieras'!$D$40-'Opciones financieras'!$E$40),0-'Opciones financieras'!$C$40*100*'Opciones financieras'!$E$40)</f>
        <v>0</v>
      </c>
      <c r="AX93" s="105">
        <f>IF(AF93&gt;'Opciones financieras'!$D$41,'Opciones financieras'!$C$41*100*(AF93-'Opciones financieras'!$D$41-'Opciones financieras'!$E$41),0-'Opciones financieras'!$C$41*100*'Opciones financieras'!$E$41)</f>
        <v>0</v>
      </c>
      <c r="AY93" s="105">
        <f>IF(AF93&gt;'Opciones financieras'!$D$42,'Opciones financieras'!$C$42*100*(AF93-'Opciones financieras'!$D$42-'Opciones financieras'!$E$42),0-'Opciones financieras'!$C$42*100*'Opciones financieras'!$E$42)</f>
        <v>0</v>
      </c>
      <c r="AZ93" s="105">
        <f>IF(AF93&gt;'Opciones financieras'!$D$43,'Opciones financieras'!$C$43*100*(AF93-'Opciones financieras'!$D$43-'Opciones financieras'!$E$43),0-'Opciones financieras'!$C$43*100*'Opciones financieras'!$E$43)</f>
        <v>0</v>
      </c>
      <c r="BB93" s="104">
        <f>'Opciones financieras'!$C$74*AF93+'Opciones financieras'!$F$74</f>
        <v>0</v>
      </c>
      <c r="BC93" s="104">
        <f>'Opciones financieras'!$C$75*AF93+'Opciones financieras'!$F$75</f>
        <v>0</v>
      </c>
      <c r="BD93" s="104">
        <f>'Opciones financieras'!$C$76*AF93+'Opciones financieras'!$F$76</f>
        <v>0</v>
      </c>
      <c r="BE93" s="104">
        <f>'Opciones financieras'!$C$77*AF93+'Opciones financieras'!$F$77</f>
        <v>0</v>
      </c>
      <c r="BF93" s="104">
        <f>'Opciones financieras'!$C$78*AF93+'Opciones financieras'!$F$78</f>
        <v>0</v>
      </c>
      <c r="BG93" s="104">
        <f>'Opciones financieras'!$C$79*AF93+'Opciones financieras'!$F$79</f>
        <v>0</v>
      </c>
    </row>
    <row r="94" spans="32:59" ht="15.75" customHeight="1">
      <c r="AF94" s="105">
        <f t="shared" si="4"/>
        <v>282.81792018744761</v>
      </c>
      <c r="AG94" s="105">
        <f>IF(AF94&gt;'Opciones financieras'!$D$24,'Opciones financieras'!$C$24*100*(AF94-'Opciones financieras'!$D$24-'Opciones financieras'!$E$24),0-'Opciones financieras'!$C$24*100*'Opciones financieras'!$E$24)</f>
        <v>0</v>
      </c>
      <c r="AH94" s="105">
        <f>IF(AF94&gt;'Opciones financieras'!$D$25,'Opciones financieras'!$C$25*100*(AF94-'Opciones financieras'!$D$25-'Opciones financieras'!$E$25),0-'Opciones financieras'!$C$25*100*'Opciones financieras'!$E$25)</f>
        <v>0</v>
      </c>
      <c r="AI94" s="105">
        <f>IF(AF94&gt;'Opciones financieras'!$D$26,'Opciones financieras'!$C$26*100*(AF94-'Opciones financieras'!$D$26-'Opciones financieras'!$E$26),0-'Opciones financieras'!$C$26*100*'Opciones financieras'!$E$26)</f>
        <v>0</v>
      </c>
      <c r="AJ94" s="105">
        <f>IF(AF94&gt;'Opciones financieras'!$D$27,'Opciones financieras'!$C$27*100*(AF94-'Opciones financieras'!$D$27-'Opciones financieras'!$E$27),0-'Opciones financieras'!$C$27*100*'Opciones financieras'!$E$27)</f>
        <v>0</v>
      </c>
      <c r="AK94" s="105">
        <f>IF(AF94&gt;'Opciones financieras'!$D$28,'Opciones financieras'!$C$28*100*(AF94-'Opciones financieras'!$D$28-'Opciones financieras'!$E$28),0-'Opciones financieras'!$C$28*100*'Opciones financieras'!$E$28)</f>
        <v>0</v>
      </c>
      <c r="AL94" s="105">
        <f>IF(AF94&gt;'Opciones financieras'!$D$29,'Opciones financieras'!$C$29*100*(AF94-'Opciones financieras'!$D$29-'Opciones financieras'!$E$29),0-'Opciones financieras'!$C$29*100*'Opciones financieras'!$E$29)</f>
        <v>0</v>
      </c>
      <c r="AM94" s="105">
        <f>IF(AF94&gt;'Opciones financieras'!$D$30,'Opciones financieras'!$C$30*100*(AF94-'Opciones financieras'!$D$30-'Opciones financieras'!$E$30),0-'Opciones financieras'!$C$30*100*'Opciones financieras'!$E$30)</f>
        <v>0</v>
      </c>
      <c r="AN94" s="105">
        <f>IF(AF94&gt;'Opciones financieras'!$D$31,'Opciones financieras'!$C$31*100*(AF94-'Opciones financieras'!$D$31-'Opciones financieras'!$E$31),0-'Opciones financieras'!$C$31*100*'Opciones financieras'!$E$31)</f>
        <v>0</v>
      </c>
      <c r="AO94" s="105">
        <f>IF(AF94&gt;'Opciones financieras'!$D$32,'Opciones financieras'!$C$32*100*(AF94-'Opciones financieras'!$D$32-'Opciones financieras'!$E$32),0-'Opciones financieras'!$C$32*100*'Opciones financieras'!$E$32)</f>
        <v>0</v>
      </c>
      <c r="AP94" s="105">
        <f>IF(AF94&gt;'Opciones financieras'!$D$33,'Opciones financieras'!$C$33*100*(AF94-'Opciones financieras'!$D$33-'Opciones financieras'!$E$33),0-'Opciones financieras'!$C$33*100*'Opciones financieras'!$E$33)</f>
        <v>0</v>
      </c>
      <c r="AQ94" s="105">
        <f>IF(AF94&gt;'Opciones financieras'!$D$34,'Opciones financieras'!$C$34*100*(AF94-'Opciones financieras'!$D$34-'Opciones financieras'!$E$34),0-'Opciones financieras'!$C$34*100*'Opciones financieras'!$E$34)</f>
        <v>0</v>
      </c>
      <c r="AR94" s="105">
        <f>IF(AF94&gt;'Opciones financieras'!$D$35,'Opciones financieras'!$C$35*100*(AF94-'Opciones financieras'!$D$35-'Opciones financieras'!$E$35),0-'Opciones financieras'!$C$35*100*'Opciones financieras'!$E$35)</f>
        <v>0</v>
      </c>
      <c r="AS94" s="105">
        <f>IF(AF94&gt;'Opciones financieras'!$D$36,'Opciones financieras'!$C$36*100*(AF94-'Opciones financieras'!$D$36-'Opciones financieras'!$E$36),0-'Opciones financieras'!$C$36*100*'Opciones financieras'!$E$36)</f>
        <v>0</v>
      </c>
      <c r="AT94" s="105">
        <f>IF(AF94&gt;'Opciones financieras'!$D$37,'Opciones financieras'!$C$37*100*(AF94-'Opciones financieras'!$D$37-'Opciones financieras'!$E$37),0-'Opciones financieras'!$C$37*100*'Opciones financieras'!$E$37)</f>
        <v>0</v>
      </c>
      <c r="AU94" s="105">
        <f>IF(AF94&gt;'Opciones financieras'!$D$38,'Opciones financieras'!$C$38*100*(AF94-'Opciones financieras'!$D$38-'Opciones financieras'!$E$38),0-'Opciones financieras'!$C$38*100*'Opciones financieras'!$E$38)</f>
        <v>0</v>
      </c>
      <c r="AV94" s="105">
        <f>IF(AF94&gt;'Opciones financieras'!$D$39,'Opciones financieras'!$C$39*100*(AF94-'Opciones financieras'!$D$39-'Opciones financieras'!$E$39),0-'Opciones financieras'!$C$39*100*'Opciones financieras'!$E$39)</f>
        <v>0</v>
      </c>
      <c r="AW94" s="105">
        <f>IF(AF94&gt;'Opciones financieras'!$D$40,'Opciones financieras'!$C$40*100*(AF94-'Opciones financieras'!$D$40-'Opciones financieras'!$E$40),0-'Opciones financieras'!$C$40*100*'Opciones financieras'!$E$40)</f>
        <v>0</v>
      </c>
      <c r="AX94" s="105">
        <f>IF(AF94&gt;'Opciones financieras'!$D$41,'Opciones financieras'!$C$41*100*(AF94-'Opciones financieras'!$D$41-'Opciones financieras'!$E$41),0-'Opciones financieras'!$C$41*100*'Opciones financieras'!$E$41)</f>
        <v>0</v>
      </c>
      <c r="AY94" s="105">
        <f>IF(AF94&gt;'Opciones financieras'!$D$42,'Opciones financieras'!$C$42*100*(AF94-'Opciones financieras'!$D$42-'Opciones financieras'!$E$42),0-'Opciones financieras'!$C$42*100*'Opciones financieras'!$E$42)</f>
        <v>0</v>
      </c>
      <c r="AZ94" s="105">
        <f>IF(AF94&gt;'Opciones financieras'!$D$43,'Opciones financieras'!$C$43*100*(AF94-'Opciones financieras'!$D$43-'Opciones financieras'!$E$43),0-'Opciones financieras'!$C$43*100*'Opciones financieras'!$E$43)</f>
        <v>0</v>
      </c>
      <c r="BB94" s="104">
        <f>'Opciones financieras'!$C$74*AF94+'Opciones financieras'!$F$74</f>
        <v>0</v>
      </c>
      <c r="BC94" s="104">
        <f>'Opciones financieras'!$C$75*AF94+'Opciones financieras'!$F$75</f>
        <v>0</v>
      </c>
      <c r="BD94" s="104">
        <f>'Opciones financieras'!$C$76*AF94+'Opciones financieras'!$F$76</f>
        <v>0</v>
      </c>
      <c r="BE94" s="104">
        <f>'Opciones financieras'!$C$77*AF94+'Opciones financieras'!$F$77</f>
        <v>0</v>
      </c>
      <c r="BF94" s="104">
        <f>'Opciones financieras'!$C$78*AF94+'Opciones financieras'!$F$78</f>
        <v>0</v>
      </c>
      <c r="BG94" s="104">
        <f>'Opciones financieras'!$C$79*AF94+'Opciones financieras'!$F$79</f>
        <v>0</v>
      </c>
    </row>
    <row r="95" spans="32:59" ht="15.75" customHeight="1">
      <c r="AF95" s="105">
        <f t="shared" si="4"/>
        <v>288.47427859119659</v>
      </c>
      <c r="AG95" s="105">
        <f>IF(AF95&gt;'Opciones financieras'!$D$24,'Opciones financieras'!$C$24*100*(AF95-'Opciones financieras'!$D$24-'Opciones financieras'!$E$24),0-'Opciones financieras'!$C$24*100*'Opciones financieras'!$E$24)</f>
        <v>0</v>
      </c>
      <c r="AH95" s="105">
        <f>IF(AF95&gt;'Opciones financieras'!$D$25,'Opciones financieras'!$C$25*100*(AF95-'Opciones financieras'!$D$25-'Opciones financieras'!$E$25),0-'Opciones financieras'!$C$25*100*'Opciones financieras'!$E$25)</f>
        <v>0</v>
      </c>
      <c r="AI95" s="105">
        <f>IF(AF95&gt;'Opciones financieras'!$D$26,'Opciones financieras'!$C$26*100*(AF95-'Opciones financieras'!$D$26-'Opciones financieras'!$E$26),0-'Opciones financieras'!$C$26*100*'Opciones financieras'!$E$26)</f>
        <v>0</v>
      </c>
      <c r="AJ95" s="105">
        <f>IF(AF95&gt;'Opciones financieras'!$D$27,'Opciones financieras'!$C$27*100*(AF95-'Opciones financieras'!$D$27-'Opciones financieras'!$E$27),0-'Opciones financieras'!$C$27*100*'Opciones financieras'!$E$27)</f>
        <v>0</v>
      </c>
      <c r="AK95" s="105">
        <f>IF(AF95&gt;'Opciones financieras'!$D$28,'Opciones financieras'!$C$28*100*(AF95-'Opciones financieras'!$D$28-'Opciones financieras'!$E$28),0-'Opciones financieras'!$C$28*100*'Opciones financieras'!$E$28)</f>
        <v>0</v>
      </c>
      <c r="AL95" s="105">
        <f>IF(AF95&gt;'Opciones financieras'!$D$29,'Opciones financieras'!$C$29*100*(AF95-'Opciones financieras'!$D$29-'Opciones financieras'!$E$29),0-'Opciones financieras'!$C$29*100*'Opciones financieras'!$E$29)</f>
        <v>0</v>
      </c>
      <c r="AM95" s="105">
        <f>IF(AF95&gt;'Opciones financieras'!$D$30,'Opciones financieras'!$C$30*100*(AF95-'Opciones financieras'!$D$30-'Opciones financieras'!$E$30),0-'Opciones financieras'!$C$30*100*'Opciones financieras'!$E$30)</f>
        <v>0</v>
      </c>
      <c r="AN95" s="105">
        <f>IF(AF95&gt;'Opciones financieras'!$D$31,'Opciones financieras'!$C$31*100*(AF95-'Opciones financieras'!$D$31-'Opciones financieras'!$E$31),0-'Opciones financieras'!$C$31*100*'Opciones financieras'!$E$31)</f>
        <v>0</v>
      </c>
      <c r="AO95" s="105">
        <f>IF(AF95&gt;'Opciones financieras'!$D$32,'Opciones financieras'!$C$32*100*(AF95-'Opciones financieras'!$D$32-'Opciones financieras'!$E$32),0-'Opciones financieras'!$C$32*100*'Opciones financieras'!$E$32)</f>
        <v>0</v>
      </c>
      <c r="AP95" s="105">
        <f>IF(AF95&gt;'Opciones financieras'!$D$33,'Opciones financieras'!$C$33*100*(AF95-'Opciones financieras'!$D$33-'Opciones financieras'!$E$33),0-'Opciones financieras'!$C$33*100*'Opciones financieras'!$E$33)</f>
        <v>0</v>
      </c>
      <c r="AQ95" s="105">
        <f>IF(AF95&gt;'Opciones financieras'!$D$34,'Opciones financieras'!$C$34*100*(AF95-'Opciones financieras'!$D$34-'Opciones financieras'!$E$34),0-'Opciones financieras'!$C$34*100*'Opciones financieras'!$E$34)</f>
        <v>0</v>
      </c>
      <c r="AR95" s="105">
        <f>IF(AF95&gt;'Opciones financieras'!$D$35,'Opciones financieras'!$C$35*100*(AF95-'Opciones financieras'!$D$35-'Opciones financieras'!$E$35),0-'Opciones financieras'!$C$35*100*'Opciones financieras'!$E$35)</f>
        <v>0</v>
      </c>
      <c r="AS95" s="105">
        <f>IF(AF95&gt;'Opciones financieras'!$D$36,'Opciones financieras'!$C$36*100*(AF95-'Opciones financieras'!$D$36-'Opciones financieras'!$E$36),0-'Opciones financieras'!$C$36*100*'Opciones financieras'!$E$36)</f>
        <v>0</v>
      </c>
      <c r="AT95" s="105">
        <f>IF(AF95&gt;'Opciones financieras'!$D$37,'Opciones financieras'!$C$37*100*(AF95-'Opciones financieras'!$D$37-'Opciones financieras'!$E$37),0-'Opciones financieras'!$C$37*100*'Opciones financieras'!$E$37)</f>
        <v>0</v>
      </c>
      <c r="AU95" s="105">
        <f>IF(AF95&gt;'Opciones financieras'!$D$38,'Opciones financieras'!$C$38*100*(AF95-'Opciones financieras'!$D$38-'Opciones financieras'!$E$38),0-'Opciones financieras'!$C$38*100*'Opciones financieras'!$E$38)</f>
        <v>0</v>
      </c>
      <c r="AV95" s="105">
        <f>IF(AF95&gt;'Opciones financieras'!$D$39,'Opciones financieras'!$C$39*100*(AF95-'Opciones financieras'!$D$39-'Opciones financieras'!$E$39),0-'Opciones financieras'!$C$39*100*'Opciones financieras'!$E$39)</f>
        <v>0</v>
      </c>
      <c r="AW95" s="105">
        <f>IF(AF95&gt;'Opciones financieras'!$D$40,'Opciones financieras'!$C$40*100*(AF95-'Opciones financieras'!$D$40-'Opciones financieras'!$E$40),0-'Opciones financieras'!$C$40*100*'Opciones financieras'!$E$40)</f>
        <v>0</v>
      </c>
      <c r="AX95" s="105">
        <f>IF(AF95&gt;'Opciones financieras'!$D$41,'Opciones financieras'!$C$41*100*(AF95-'Opciones financieras'!$D$41-'Opciones financieras'!$E$41),0-'Opciones financieras'!$C$41*100*'Opciones financieras'!$E$41)</f>
        <v>0</v>
      </c>
      <c r="AY95" s="105">
        <f>IF(AF95&gt;'Opciones financieras'!$D$42,'Opciones financieras'!$C$42*100*(AF95-'Opciones financieras'!$D$42-'Opciones financieras'!$E$42),0-'Opciones financieras'!$C$42*100*'Opciones financieras'!$E$42)</f>
        <v>0</v>
      </c>
      <c r="AZ95" s="105">
        <f>IF(AF95&gt;'Opciones financieras'!$D$43,'Opciones financieras'!$C$43*100*(AF95-'Opciones financieras'!$D$43-'Opciones financieras'!$E$43),0-'Opciones financieras'!$C$43*100*'Opciones financieras'!$E$43)</f>
        <v>0</v>
      </c>
      <c r="BB95" s="104">
        <f>'Opciones financieras'!$C$74*AF95+'Opciones financieras'!$F$74</f>
        <v>0</v>
      </c>
      <c r="BC95" s="104">
        <f>'Opciones financieras'!$C$75*AF95+'Opciones financieras'!$F$75</f>
        <v>0</v>
      </c>
      <c r="BD95" s="104">
        <f>'Opciones financieras'!$C$76*AF95+'Opciones financieras'!$F$76</f>
        <v>0</v>
      </c>
      <c r="BE95" s="104">
        <f>'Opciones financieras'!$C$77*AF95+'Opciones financieras'!$F$77</f>
        <v>0</v>
      </c>
      <c r="BF95" s="104">
        <f>'Opciones financieras'!$C$78*AF95+'Opciones financieras'!$F$78</f>
        <v>0</v>
      </c>
      <c r="BG95" s="104">
        <f>'Opciones financieras'!$C$79*AF95+'Opciones financieras'!$F$79</f>
        <v>0</v>
      </c>
    </row>
    <row r="96" spans="32:59" ht="15.75" customHeight="1">
      <c r="AF96" s="105">
        <f t="shared" si="4"/>
        <v>294.24376416302056</v>
      </c>
      <c r="AG96" s="105">
        <f>IF(AF96&gt;'Opciones financieras'!$D$24,'Opciones financieras'!$C$24*100*(AF96-'Opciones financieras'!$D$24-'Opciones financieras'!$E$24),0-'Opciones financieras'!$C$24*100*'Opciones financieras'!$E$24)</f>
        <v>0</v>
      </c>
      <c r="AH96" s="105">
        <f>IF(AF96&gt;'Opciones financieras'!$D$25,'Opciones financieras'!$C$25*100*(AF96-'Opciones financieras'!$D$25-'Opciones financieras'!$E$25),0-'Opciones financieras'!$C$25*100*'Opciones financieras'!$E$25)</f>
        <v>0</v>
      </c>
      <c r="AI96" s="105">
        <f>IF(AF96&gt;'Opciones financieras'!$D$26,'Opciones financieras'!$C$26*100*(AF96-'Opciones financieras'!$D$26-'Opciones financieras'!$E$26),0-'Opciones financieras'!$C$26*100*'Opciones financieras'!$E$26)</f>
        <v>0</v>
      </c>
      <c r="AJ96" s="105">
        <f>IF(AF96&gt;'Opciones financieras'!$D$27,'Opciones financieras'!$C$27*100*(AF96-'Opciones financieras'!$D$27-'Opciones financieras'!$E$27),0-'Opciones financieras'!$C$27*100*'Opciones financieras'!$E$27)</f>
        <v>0</v>
      </c>
      <c r="AK96" s="105">
        <f>IF(AF96&gt;'Opciones financieras'!$D$28,'Opciones financieras'!$C$28*100*(AF96-'Opciones financieras'!$D$28-'Opciones financieras'!$E$28),0-'Opciones financieras'!$C$28*100*'Opciones financieras'!$E$28)</f>
        <v>0</v>
      </c>
      <c r="AL96" s="105">
        <f>IF(AF96&gt;'Opciones financieras'!$D$29,'Opciones financieras'!$C$29*100*(AF96-'Opciones financieras'!$D$29-'Opciones financieras'!$E$29),0-'Opciones financieras'!$C$29*100*'Opciones financieras'!$E$29)</f>
        <v>0</v>
      </c>
      <c r="AM96" s="105">
        <f>IF(AF96&gt;'Opciones financieras'!$D$30,'Opciones financieras'!$C$30*100*(AF96-'Opciones financieras'!$D$30-'Opciones financieras'!$E$30),0-'Opciones financieras'!$C$30*100*'Opciones financieras'!$E$30)</f>
        <v>0</v>
      </c>
      <c r="AN96" s="105">
        <f>IF(AF96&gt;'Opciones financieras'!$D$31,'Opciones financieras'!$C$31*100*(AF96-'Opciones financieras'!$D$31-'Opciones financieras'!$E$31),0-'Opciones financieras'!$C$31*100*'Opciones financieras'!$E$31)</f>
        <v>0</v>
      </c>
      <c r="AO96" s="105">
        <f>IF(AF96&gt;'Opciones financieras'!$D$32,'Opciones financieras'!$C$32*100*(AF96-'Opciones financieras'!$D$32-'Opciones financieras'!$E$32),0-'Opciones financieras'!$C$32*100*'Opciones financieras'!$E$32)</f>
        <v>0</v>
      </c>
      <c r="AP96" s="105">
        <f>IF(AF96&gt;'Opciones financieras'!$D$33,'Opciones financieras'!$C$33*100*(AF96-'Opciones financieras'!$D$33-'Opciones financieras'!$E$33),0-'Opciones financieras'!$C$33*100*'Opciones financieras'!$E$33)</f>
        <v>0</v>
      </c>
      <c r="AQ96" s="105">
        <f>IF(AF96&gt;'Opciones financieras'!$D$34,'Opciones financieras'!$C$34*100*(AF96-'Opciones financieras'!$D$34-'Opciones financieras'!$E$34),0-'Opciones financieras'!$C$34*100*'Opciones financieras'!$E$34)</f>
        <v>0</v>
      </c>
      <c r="AR96" s="105">
        <f>IF(AF96&gt;'Opciones financieras'!$D$35,'Opciones financieras'!$C$35*100*(AF96-'Opciones financieras'!$D$35-'Opciones financieras'!$E$35),0-'Opciones financieras'!$C$35*100*'Opciones financieras'!$E$35)</f>
        <v>0</v>
      </c>
      <c r="AS96" s="105">
        <f>IF(AF96&gt;'Opciones financieras'!$D$36,'Opciones financieras'!$C$36*100*(AF96-'Opciones financieras'!$D$36-'Opciones financieras'!$E$36),0-'Opciones financieras'!$C$36*100*'Opciones financieras'!$E$36)</f>
        <v>0</v>
      </c>
      <c r="AT96" s="105">
        <f>IF(AF96&gt;'Opciones financieras'!$D$37,'Opciones financieras'!$C$37*100*(AF96-'Opciones financieras'!$D$37-'Opciones financieras'!$E$37),0-'Opciones financieras'!$C$37*100*'Opciones financieras'!$E$37)</f>
        <v>0</v>
      </c>
      <c r="AU96" s="105">
        <f>IF(AF96&gt;'Opciones financieras'!$D$38,'Opciones financieras'!$C$38*100*(AF96-'Opciones financieras'!$D$38-'Opciones financieras'!$E$38),0-'Opciones financieras'!$C$38*100*'Opciones financieras'!$E$38)</f>
        <v>0</v>
      </c>
      <c r="AV96" s="105">
        <f>IF(AF96&gt;'Opciones financieras'!$D$39,'Opciones financieras'!$C$39*100*(AF96-'Opciones financieras'!$D$39-'Opciones financieras'!$E$39),0-'Opciones financieras'!$C$39*100*'Opciones financieras'!$E$39)</f>
        <v>0</v>
      </c>
      <c r="AW96" s="105">
        <f>IF(AF96&gt;'Opciones financieras'!$D$40,'Opciones financieras'!$C$40*100*(AF96-'Opciones financieras'!$D$40-'Opciones financieras'!$E$40),0-'Opciones financieras'!$C$40*100*'Opciones financieras'!$E$40)</f>
        <v>0</v>
      </c>
      <c r="AX96" s="105">
        <f>IF(AF96&gt;'Opciones financieras'!$D$41,'Opciones financieras'!$C$41*100*(AF96-'Opciones financieras'!$D$41-'Opciones financieras'!$E$41),0-'Opciones financieras'!$C$41*100*'Opciones financieras'!$E$41)</f>
        <v>0</v>
      </c>
      <c r="AY96" s="105">
        <f>IF(AF96&gt;'Opciones financieras'!$D$42,'Opciones financieras'!$C$42*100*(AF96-'Opciones financieras'!$D$42-'Opciones financieras'!$E$42),0-'Opciones financieras'!$C$42*100*'Opciones financieras'!$E$42)</f>
        <v>0</v>
      </c>
      <c r="AZ96" s="105">
        <f>IF(AF96&gt;'Opciones financieras'!$D$43,'Opciones financieras'!$C$43*100*(AF96-'Opciones financieras'!$D$43-'Opciones financieras'!$E$43),0-'Opciones financieras'!$C$43*100*'Opciones financieras'!$E$43)</f>
        <v>0</v>
      </c>
      <c r="BB96" s="104">
        <f>'Opciones financieras'!$C$74*AF96+'Opciones financieras'!$F$74</f>
        <v>0</v>
      </c>
      <c r="BC96" s="104">
        <f>'Opciones financieras'!$C$75*AF96+'Opciones financieras'!$F$75</f>
        <v>0</v>
      </c>
      <c r="BD96" s="104">
        <f>'Opciones financieras'!$C$76*AF96+'Opciones financieras'!$F$76</f>
        <v>0</v>
      </c>
      <c r="BE96" s="104">
        <f>'Opciones financieras'!$C$77*AF96+'Opciones financieras'!$F$77</f>
        <v>0</v>
      </c>
      <c r="BF96" s="104">
        <f>'Opciones financieras'!$C$78*AF96+'Opciones financieras'!$F$78</f>
        <v>0</v>
      </c>
      <c r="BG96" s="104">
        <f>'Opciones financieras'!$C$79*AF96+'Opciones financieras'!$F$79</f>
        <v>0</v>
      </c>
    </row>
    <row r="97" spans="32:59" ht="15.75" customHeight="1">
      <c r="AF97" s="105">
        <f t="shared" si="4"/>
        <v>300.128639446281</v>
      </c>
      <c r="AG97" s="105">
        <f>IF(AF97&gt;'Opciones financieras'!$D$24,'Opciones financieras'!$C$24*100*(AF97-'Opciones financieras'!$D$24-'Opciones financieras'!$E$24),0-'Opciones financieras'!$C$24*100*'Opciones financieras'!$E$24)</f>
        <v>0</v>
      </c>
      <c r="AH97" s="105">
        <f>IF(AF97&gt;'Opciones financieras'!$D$25,'Opciones financieras'!$C$25*100*(AF97-'Opciones financieras'!$D$25-'Opciones financieras'!$E$25),0-'Opciones financieras'!$C$25*100*'Opciones financieras'!$E$25)</f>
        <v>0</v>
      </c>
      <c r="AI97" s="105">
        <f>IF(AF97&gt;'Opciones financieras'!$D$26,'Opciones financieras'!$C$26*100*(AF97-'Opciones financieras'!$D$26-'Opciones financieras'!$E$26),0-'Opciones financieras'!$C$26*100*'Opciones financieras'!$E$26)</f>
        <v>0</v>
      </c>
      <c r="AJ97" s="105">
        <f>IF(AF97&gt;'Opciones financieras'!$D$27,'Opciones financieras'!$C$27*100*(AF97-'Opciones financieras'!$D$27-'Opciones financieras'!$E$27),0-'Opciones financieras'!$C$27*100*'Opciones financieras'!$E$27)</f>
        <v>0</v>
      </c>
      <c r="AK97" s="105">
        <f>IF(AF97&gt;'Opciones financieras'!$D$28,'Opciones financieras'!$C$28*100*(AF97-'Opciones financieras'!$D$28-'Opciones financieras'!$E$28),0-'Opciones financieras'!$C$28*100*'Opciones financieras'!$E$28)</f>
        <v>0</v>
      </c>
      <c r="AL97" s="105">
        <f>IF(AF97&gt;'Opciones financieras'!$D$29,'Opciones financieras'!$C$29*100*(AF97-'Opciones financieras'!$D$29-'Opciones financieras'!$E$29),0-'Opciones financieras'!$C$29*100*'Opciones financieras'!$E$29)</f>
        <v>0</v>
      </c>
      <c r="AM97" s="105">
        <f>IF(AF97&gt;'Opciones financieras'!$D$30,'Opciones financieras'!$C$30*100*(AF97-'Opciones financieras'!$D$30-'Opciones financieras'!$E$30),0-'Opciones financieras'!$C$30*100*'Opciones financieras'!$E$30)</f>
        <v>0</v>
      </c>
      <c r="AN97" s="105">
        <f>IF(AF97&gt;'Opciones financieras'!$D$31,'Opciones financieras'!$C$31*100*(AF97-'Opciones financieras'!$D$31-'Opciones financieras'!$E$31),0-'Opciones financieras'!$C$31*100*'Opciones financieras'!$E$31)</f>
        <v>0</v>
      </c>
      <c r="AO97" s="105">
        <f>IF(AF97&gt;'Opciones financieras'!$D$32,'Opciones financieras'!$C$32*100*(AF97-'Opciones financieras'!$D$32-'Opciones financieras'!$E$32),0-'Opciones financieras'!$C$32*100*'Opciones financieras'!$E$32)</f>
        <v>0</v>
      </c>
      <c r="AP97" s="105">
        <f>IF(AF97&gt;'Opciones financieras'!$D$33,'Opciones financieras'!$C$33*100*(AF97-'Opciones financieras'!$D$33-'Opciones financieras'!$E$33),0-'Opciones financieras'!$C$33*100*'Opciones financieras'!$E$33)</f>
        <v>0</v>
      </c>
      <c r="AQ97" s="105">
        <f>IF(AF97&gt;'Opciones financieras'!$D$34,'Opciones financieras'!$C$34*100*(AF97-'Opciones financieras'!$D$34-'Opciones financieras'!$E$34),0-'Opciones financieras'!$C$34*100*'Opciones financieras'!$E$34)</f>
        <v>0</v>
      </c>
      <c r="AR97" s="105">
        <f>IF(AF97&gt;'Opciones financieras'!$D$35,'Opciones financieras'!$C$35*100*(AF97-'Opciones financieras'!$D$35-'Opciones financieras'!$E$35),0-'Opciones financieras'!$C$35*100*'Opciones financieras'!$E$35)</f>
        <v>0</v>
      </c>
      <c r="AS97" s="105">
        <f>IF(AF97&gt;'Opciones financieras'!$D$36,'Opciones financieras'!$C$36*100*(AF97-'Opciones financieras'!$D$36-'Opciones financieras'!$E$36),0-'Opciones financieras'!$C$36*100*'Opciones financieras'!$E$36)</f>
        <v>0</v>
      </c>
      <c r="AT97" s="105">
        <f>IF(AF97&gt;'Opciones financieras'!$D$37,'Opciones financieras'!$C$37*100*(AF97-'Opciones financieras'!$D$37-'Opciones financieras'!$E$37),0-'Opciones financieras'!$C$37*100*'Opciones financieras'!$E$37)</f>
        <v>0</v>
      </c>
      <c r="AU97" s="105">
        <f>IF(AF97&gt;'Opciones financieras'!$D$38,'Opciones financieras'!$C$38*100*(AF97-'Opciones financieras'!$D$38-'Opciones financieras'!$E$38),0-'Opciones financieras'!$C$38*100*'Opciones financieras'!$E$38)</f>
        <v>0</v>
      </c>
      <c r="AV97" s="105">
        <f>IF(AF97&gt;'Opciones financieras'!$D$39,'Opciones financieras'!$C$39*100*(AF97-'Opciones financieras'!$D$39-'Opciones financieras'!$E$39),0-'Opciones financieras'!$C$39*100*'Opciones financieras'!$E$39)</f>
        <v>0</v>
      </c>
      <c r="AW97" s="105">
        <f>IF(AF97&gt;'Opciones financieras'!$D$40,'Opciones financieras'!$C$40*100*(AF97-'Opciones financieras'!$D$40-'Opciones financieras'!$E$40),0-'Opciones financieras'!$C$40*100*'Opciones financieras'!$E$40)</f>
        <v>0</v>
      </c>
      <c r="AX97" s="105">
        <f>IF(AF97&gt;'Opciones financieras'!$D$41,'Opciones financieras'!$C$41*100*(AF97-'Opciones financieras'!$D$41-'Opciones financieras'!$E$41),0-'Opciones financieras'!$C$41*100*'Opciones financieras'!$E$41)</f>
        <v>0</v>
      </c>
      <c r="AY97" s="105">
        <f>IF(AF97&gt;'Opciones financieras'!$D$42,'Opciones financieras'!$C$42*100*(AF97-'Opciones financieras'!$D$42-'Opciones financieras'!$E$42),0-'Opciones financieras'!$C$42*100*'Opciones financieras'!$E$42)</f>
        <v>0</v>
      </c>
      <c r="AZ97" s="105">
        <f>IF(AF97&gt;'Opciones financieras'!$D$43,'Opciones financieras'!$C$43*100*(AF97-'Opciones financieras'!$D$43-'Opciones financieras'!$E$43),0-'Opciones financieras'!$C$43*100*'Opciones financieras'!$E$43)</f>
        <v>0</v>
      </c>
      <c r="BB97" s="104">
        <f>'Opciones financieras'!$C$74*AF97+'Opciones financieras'!$F$74</f>
        <v>0</v>
      </c>
      <c r="BC97" s="104">
        <f>'Opciones financieras'!$C$75*AF97+'Opciones financieras'!$F$75</f>
        <v>0</v>
      </c>
      <c r="BD97" s="104">
        <f>'Opciones financieras'!$C$76*AF97+'Opciones financieras'!$F$76</f>
        <v>0</v>
      </c>
      <c r="BE97" s="104">
        <f>'Opciones financieras'!$C$77*AF97+'Opciones financieras'!$F$77</f>
        <v>0</v>
      </c>
      <c r="BF97" s="104">
        <f>'Opciones financieras'!$C$78*AF97+'Opciones financieras'!$F$78</f>
        <v>0</v>
      </c>
      <c r="BG97" s="104">
        <f>'Opciones financieras'!$C$79*AF97+'Opciones financieras'!$F$79</f>
        <v>0</v>
      </c>
    </row>
    <row r="98" spans="32:59" ht="15.75" customHeight="1">
      <c r="AF98" s="105">
        <f t="shared" si="4"/>
        <v>306.13121223520665</v>
      </c>
      <c r="AG98" s="105">
        <f>IF(AF98&gt;'Opciones financieras'!$D$24,'Opciones financieras'!$C$24*100*(AF98-'Opciones financieras'!$D$24-'Opciones financieras'!$E$24),0-'Opciones financieras'!$C$24*100*'Opciones financieras'!$E$24)</f>
        <v>0</v>
      </c>
      <c r="AH98" s="105">
        <f>IF(AF98&gt;'Opciones financieras'!$D$25,'Opciones financieras'!$C$25*100*(AF98-'Opciones financieras'!$D$25-'Opciones financieras'!$E$25),0-'Opciones financieras'!$C$25*100*'Opciones financieras'!$E$25)</f>
        <v>0</v>
      </c>
      <c r="AI98" s="105">
        <f>IF(AF98&gt;'Opciones financieras'!$D$26,'Opciones financieras'!$C$26*100*(AF98-'Opciones financieras'!$D$26-'Opciones financieras'!$E$26),0-'Opciones financieras'!$C$26*100*'Opciones financieras'!$E$26)</f>
        <v>0</v>
      </c>
      <c r="AJ98" s="105">
        <f>IF(AF98&gt;'Opciones financieras'!$D$27,'Opciones financieras'!$C$27*100*(AF98-'Opciones financieras'!$D$27-'Opciones financieras'!$E$27),0-'Opciones financieras'!$C$27*100*'Opciones financieras'!$E$27)</f>
        <v>0</v>
      </c>
      <c r="AK98" s="105">
        <f>IF(AF98&gt;'Opciones financieras'!$D$28,'Opciones financieras'!$C$28*100*(AF98-'Opciones financieras'!$D$28-'Opciones financieras'!$E$28),0-'Opciones financieras'!$C$28*100*'Opciones financieras'!$E$28)</f>
        <v>0</v>
      </c>
      <c r="AL98" s="105">
        <f>IF(AF98&gt;'Opciones financieras'!$D$29,'Opciones financieras'!$C$29*100*(AF98-'Opciones financieras'!$D$29-'Opciones financieras'!$E$29),0-'Opciones financieras'!$C$29*100*'Opciones financieras'!$E$29)</f>
        <v>0</v>
      </c>
      <c r="AM98" s="105">
        <f>IF(AF98&gt;'Opciones financieras'!$D$30,'Opciones financieras'!$C$30*100*(AF98-'Opciones financieras'!$D$30-'Opciones financieras'!$E$30),0-'Opciones financieras'!$C$30*100*'Opciones financieras'!$E$30)</f>
        <v>0</v>
      </c>
      <c r="AN98" s="105">
        <f>IF(AF98&gt;'Opciones financieras'!$D$31,'Opciones financieras'!$C$31*100*(AF98-'Opciones financieras'!$D$31-'Opciones financieras'!$E$31),0-'Opciones financieras'!$C$31*100*'Opciones financieras'!$E$31)</f>
        <v>0</v>
      </c>
      <c r="AO98" s="105">
        <f>IF(AF98&gt;'Opciones financieras'!$D$32,'Opciones financieras'!$C$32*100*(AF98-'Opciones financieras'!$D$32-'Opciones financieras'!$E$32),0-'Opciones financieras'!$C$32*100*'Opciones financieras'!$E$32)</f>
        <v>0</v>
      </c>
      <c r="AP98" s="105">
        <f>IF(AF98&gt;'Opciones financieras'!$D$33,'Opciones financieras'!$C$33*100*(AF98-'Opciones financieras'!$D$33-'Opciones financieras'!$E$33),0-'Opciones financieras'!$C$33*100*'Opciones financieras'!$E$33)</f>
        <v>0</v>
      </c>
      <c r="AQ98" s="105">
        <f>IF(AF98&gt;'Opciones financieras'!$D$34,'Opciones financieras'!$C$34*100*(AF98-'Opciones financieras'!$D$34-'Opciones financieras'!$E$34),0-'Opciones financieras'!$C$34*100*'Opciones financieras'!$E$34)</f>
        <v>0</v>
      </c>
      <c r="AR98" s="105">
        <f>IF(AF98&gt;'Opciones financieras'!$D$35,'Opciones financieras'!$C$35*100*(AF98-'Opciones financieras'!$D$35-'Opciones financieras'!$E$35),0-'Opciones financieras'!$C$35*100*'Opciones financieras'!$E$35)</f>
        <v>0</v>
      </c>
      <c r="AS98" s="105">
        <f>IF(AF98&gt;'Opciones financieras'!$D$36,'Opciones financieras'!$C$36*100*(AF98-'Opciones financieras'!$D$36-'Opciones financieras'!$E$36),0-'Opciones financieras'!$C$36*100*'Opciones financieras'!$E$36)</f>
        <v>0</v>
      </c>
      <c r="AT98" s="105">
        <f>IF(AF98&gt;'Opciones financieras'!$D$37,'Opciones financieras'!$C$37*100*(AF98-'Opciones financieras'!$D$37-'Opciones financieras'!$E$37),0-'Opciones financieras'!$C$37*100*'Opciones financieras'!$E$37)</f>
        <v>0</v>
      </c>
      <c r="AU98" s="105">
        <f>IF(AF98&gt;'Opciones financieras'!$D$38,'Opciones financieras'!$C$38*100*(AF98-'Opciones financieras'!$D$38-'Opciones financieras'!$E$38),0-'Opciones financieras'!$C$38*100*'Opciones financieras'!$E$38)</f>
        <v>0</v>
      </c>
      <c r="AV98" s="105">
        <f>IF(AF98&gt;'Opciones financieras'!$D$39,'Opciones financieras'!$C$39*100*(AF98-'Opciones financieras'!$D$39-'Opciones financieras'!$E$39),0-'Opciones financieras'!$C$39*100*'Opciones financieras'!$E$39)</f>
        <v>0</v>
      </c>
      <c r="AW98" s="105">
        <f>IF(AF98&gt;'Opciones financieras'!$D$40,'Opciones financieras'!$C$40*100*(AF98-'Opciones financieras'!$D$40-'Opciones financieras'!$E$40),0-'Opciones financieras'!$C$40*100*'Opciones financieras'!$E$40)</f>
        <v>0</v>
      </c>
      <c r="AX98" s="105">
        <f>IF(AF98&gt;'Opciones financieras'!$D$41,'Opciones financieras'!$C$41*100*(AF98-'Opciones financieras'!$D$41-'Opciones financieras'!$E$41),0-'Opciones financieras'!$C$41*100*'Opciones financieras'!$E$41)</f>
        <v>0</v>
      </c>
      <c r="AY98" s="105">
        <f>IF(AF98&gt;'Opciones financieras'!$D$42,'Opciones financieras'!$C$42*100*(AF98-'Opciones financieras'!$D$42-'Opciones financieras'!$E$42),0-'Opciones financieras'!$C$42*100*'Opciones financieras'!$E$42)</f>
        <v>0</v>
      </c>
      <c r="AZ98" s="105">
        <f>IF(AF98&gt;'Opciones financieras'!$D$43,'Opciones financieras'!$C$43*100*(AF98-'Opciones financieras'!$D$43-'Opciones financieras'!$E$43),0-'Opciones financieras'!$C$43*100*'Opciones financieras'!$E$43)</f>
        <v>0</v>
      </c>
      <c r="BB98" s="104">
        <f>'Opciones financieras'!$C$74*AF98+'Opciones financieras'!$F$74</f>
        <v>0</v>
      </c>
      <c r="BC98" s="104">
        <f>'Opciones financieras'!$C$75*AF98+'Opciones financieras'!$F$75</f>
        <v>0</v>
      </c>
      <c r="BD98" s="104">
        <f>'Opciones financieras'!$C$76*AF98+'Opciones financieras'!$F$76</f>
        <v>0</v>
      </c>
      <c r="BE98" s="104">
        <f>'Opciones financieras'!$C$77*AF98+'Opciones financieras'!$F$77</f>
        <v>0</v>
      </c>
      <c r="BF98" s="104">
        <f>'Opciones financieras'!$C$78*AF98+'Opciones financieras'!$F$78</f>
        <v>0</v>
      </c>
      <c r="BG98" s="104">
        <f>'Opciones financieras'!$C$79*AF98+'Opciones financieras'!$F$79</f>
        <v>0</v>
      </c>
    </row>
    <row r="99" spans="32:59" ht="15.75" customHeight="1">
      <c r="AF99" s="105">
        <f t="shared" si="4"/>
        <v>312.25383647991077</v>
      </c>
      <c r="AG99" s="105">
        <f>IF(AF99&gt;'Opciones financieras'!$D$24,'Opciones financieras'!$C$24*100*(AF99-'Opciones financieras'!$D$24-'Opciones financieras'!$E$24),0-'Opciones financieras'!$C$24*100*'Opciones financieras'!$E$24)</f>
        <v>0</v>
      </c>
      <c r="AH99" s="105">
        <f>IF(AF99&gt;'Opciones financieras'!$D$25,'Opciones financieras'!$C$25*100*(AF99-'Opciones financieras'!$D$25-'Opciones financieras'!$E$25),0-'Opciones financieras'!$C$25*100*'Opciones financieras'!$E$25)</f>
        <v>0</v>
      </c>
      <c r="AI99" s="105">
        <f>IF(AF99&gt;'Opciones financieras'!$D$26,'Opciones financieras'!$C$26*100*(AF99-'Opciones financieras'!$D$26-'Opciones financieras'!$E$26),0-'Opciones financieras'!$C$26*100*'Opciones financieras'!$E$26)</f>
        <v>0</v>
      </c>
      <c r="AJ99" s="105">
        <f>IF(AF99&gt;'Opciones financieras'!$D$27,'Opciones financieras'!$C$27*100*(AF99-'Opciones financieras'!$D$27-'Opciones financieras'!$E$27),0-'Opciones financieras'!$C$27*100*'Opciones financieras'!$E$27)</f>
        <v>0</v>
      </c>
      <c r="AK99" s="105">
        <f>IF(AF99&gt;'Opciones financieras'!$D$28,'Opciones financieras'!$C$28*100*(AF99-'Opciones financieras'!$D$28-'Opciones financieras'!$E$28),0-'Opciones financieras'!$C$28*100*'Opciones financieras'!$E$28)</f>
        <v>0</v>
      </c>
      <c r="AL99" s="105">
        <f>IF(AF99&gt;'Opciones financieras'!$D$29,'Opciones financieras'!$C$29*100*(AF99-'Opciones financieras'!$D$29-'Opciones financieras'!$E$29),0-'Opciones financieras'!$C$29*100*'Opciones financieras'!$E$29)</f>
        <v>0</v>
      </c>
      <c r="AM99" s="105">
        <f>IF(AF99&gt;'Opciones financieras'!$D$30,'Opciones financieras'!$C$30*100*(AF99-'Opciones financieras'!$D$30-'Opciones financieras'!$E$30),0-'Opciones financieras'!$C$30*100*'Opciones financieras'!$E$30)</f>
        <v>0</v>
      </c>
      <c r="AN99" s="105">
        <f>IF(AF99&gt;'Opciones financieras'!$D$31,'Opciones financieras'!$C$31*100*(AF99-'Opciones financieras'!$D$31-'Opciones financieras'!$E$31),0-'Opciones financieras'!$C$31*100*'Opciones financieras'!$E$31)</f>
        <v>0</v>
      </c>
      <c r="AO99" s="105">
        <f>IF(AF99&gt;'Opciones financieras'!$D$32,'Opciones financieras'!$C$32*100*(AF99-'Opciones financieras'!$D$32-'Opciones financieras'!$E$32),0-'Opciones financieras'!$C$32*100*'Opciones financieras'!$E$32)</f>
        <v>0</v>
      </c>
      <c r="AP99" s="105">
        <f>IF(AF99&gt;'Opciones financieras'!$D$33,'Opciones financieras'!$C$33*100*(AF99-'Opciones financieras'!$D$33-'Opciones financieras'!$E$33),0-'Opciones financieras'!$C$33*100*'Opciones financieras'!$E$33)</f>
        <v>0</v>
      </c>
      <c r="AQ99" s="105">
        <f>IF(AF99&gt;'Opciones financieras'!$D$34,'Opciones financieras'!$C$34*100*(AF99-'Opciones financieras'!$D$34-'Opciones financieras'!$E$34),0-'Opciones financieras'!$C$34*100*'Opciones financieras'!$E$34)</f>
        <v>0</v>
      </c>
      <c r="AR99" s="105">
        <f>IF(AF99&gt;'Opciones financieras'!$D$35,'Opciones financieras'!$C$35*100*(AF99-'Opciones financieras'!$D$35-'Opciones financieras'!$E$35),0-'Opciones financieras'!$C$35*100*'Opciones financieras'!$E$35)</f>
        <v>0</v>
      </c>
      <c r="AS99" s="105">
        <f>IF(AF99&gt;'Opciones financieras'!$D$36,'Opciones financieras'!$C$36*100*(AF99-'Opciones financieras'!$D$36-'Opciones financieras'!$E$36),0-'Opciones financieras'!$C$36*100*'Opciones financieras'!$E$36)</f>
        <v>0</v>
      </c>
      <c r="AT99" s="105">
        <f>IF(AF99&gt;'Opciones financieras'!$D$37,'Opciones financieras'!$C$37*100*(AF99-'Opciones financieras'!$D$37-'Opciones financieras'!$E$37),0-'Opciones financieras'!$C$37*100*'Opciones financieras'!$E$37)</f>
        <v>0</v>
      </c>
      <c r="AU99" s="105">
        <f>IF(AF99&gt;'Opciones financieras'!$D$38,'Opciones financieras'!$C$38*100*(AF99-'Opciones financieras'!$D$38-'Opciones financieras'!$E$38),0-'Opciones financieras'!$C$38*100*'Opciones financieras'!$E$38)</f>
        <v>0</v>
      </c>
      <c r="AV99" s="105">
        <f>IF(AF99&gt;'Opciones financieras'!$D$39,'Opciones financieras'!$C$39*100*(AF99-'Opciones financieras'!$D$39-'Opciones financieras'!$E$39),0-'Opciones financieras'!$C$39*100*'Opciones financieras'!$E$39)</f>
        <v>0</v>
      </c>
      <c r="AW99" s="105">
        <f>IF(AF99&gt;'Opciones financieras'!$D$40,'Opciones financieras'!$C$40*100*(AF99-'Opciones financieras'!$D$40-'Opciones financieras'!$E$40),0-'Opciones financieras'!$C$40*100*'Opciones financieras'!$E$40)</f>
        <v>0</v>
      </c>
      <c r="AX99" s="105">
        <f>IF(AF99&gt;'Opciones financieras'!$D$41,'Opciones financieras'!$C$41*100*(AF99-'Opciones financieras'!$D$41-'Opciones financieras'!$E$41),0-'Opciones financieras'!$C$41*100*'Opciones financieras'!$E$41)</f>
        <v>0</v>
      </c>
      <c r="AY99" s="105">
        <f>IF(AF99&gt;'Opciones financieras'!$D$42,'Opciones financieras'!$C$42*100*(AF99-'Opciones financieras'!$D$42-'Opciones financieras'!$E$42),0-'Opciones financieras'!$C$42*100*'Opciones financieras'!$E$42)</f>
        <v>0</v>
      </c>
      <c r="AZ99" s="105">
        <f>IF(AF99&gt;'Opciones financieras'!$D$43,'Opciones financieras'!$C$43*100*(AF99-'Opciones financieras'!$D$43-'Opciones financieras'!$E$43),0-'Opciones financieras'!$C$43*100*'Opciones financieras'!$E$43)</f>
        <v>0</v>
      </c>
      <c r="BB99" s="104">
        <f>'Opciones financieras'!$C$74*AF99+'Opciones financieras'!$F$74</f>
        <v>0</v>
      </c>
      <c r="BC99" s="104">
        <f>'Opciones financieras'!$C$75*AF99+'Opciones financieras'!$F$75</f>
        <v>0</v>
      </c>
      <c r="BD99" s="104">
        <f>'Opciones financieras'!$C$76*AF99+'Opciones financieras'!$F$76</f>
        <v>0</v>
      </c>
      <c r="BE99" s="104">
        <f>'Opciones financieras'!$C$77*AF99+'Opciones financieras'!$F$77</f>
        <v>0</v>
      </c>
      <c r="BF99" s="104">
        <f>'Opciones financieras'!$C$78*AF99+'Opciones financieras'!$F$78</f>
        <v>0</v>
      </c>
      <c r="BG99" s="104">
        <f>'Opciones financieras'!$C$79*AF99+'Opciones financieras'!$F$79</f>
        <v>0</v>
      </c>
    </row>
    <row r="100" spans="32:59" ht="15.75" customHeight="1"/>
    <row r="101" spans="32:59" ht="15.75" customHeight="1">
      <c r="AG101" s="104" t="s">
        <v>64</v>
      </c>
      <c r="AH101" s="104" t="s">
        <v>65</v>
      </c>
      <c r="AI101" s="104" t="s">
        <v>66</v>
      </c>
      <c r="AJ101" s="104" t="s">
        <v>67</v>
      </c>
      <c r="AK101" s="104" t="s">
        <v>68</v>
      </c>
      <c r="AL101" s="104" t="s">
        <v>69</v>
      </c>
      <c r="AM101" s="104" t="s">
        <v>70</v>
      </c>
      <c r="AN101" s="104" t="s">
        <v>71</v>
      </c>
      <c r="AO101" s="104" t="s">
        <v>72</v>
      </c>
      <c r="AP101" s="104" t="s">
        <v>73</v>
      </c>
      <c r="AQ101" s="104" t="s">
        <v>74</v>
      </c>
      <c r="AR101" s="104" t="s">
        <v>75</v>
      </c>
      <c r="AS101" s="104" t="s">
        <v>76</v>
      </c>
      <c r="AT101" s="104" t="s">
        <v>77</v>
      </c>
      <c r="AU101" s="104" t="s">
        <v>78</v>
      </c>
      <c r="AV101" s="104" t="s">
        <v>79</v>
      </c>
      <c r="AW101" s="104" t="s">
        <v>80</v>
      </c>
      <c r="AX101" s="104" t="s">
        <v>81</v>
      </c>
      <c r="AY101" s="104" t="s">
        <v>82</v>
      </c>
      <c r="AZ101" s="104" t="s">
        <v>83</v>
      </c>
    </row>
    <row r="102" spans="32:59" ht="15.75" customHeight="1"/>
    <row r="103" spans="32:59" ht="15.75" customHeight="1">
      <c r="AG103" s="105">
        <f>IF(AF65&lt;'Opciones financieras'!$N$24,'Opciones financieras'!$M$24*100*('Opciones financieras'!$N$24-AF65-'Opciones financieras'!$O$24),0-'Opciones financieras'!$M$24*100*'Opciones financieras'!$O$24)</f>
        <v>0</v>
      </c>
      <c r="AH103" s="105">
        <f>IF(AF65&lt;'Opciones financieras'!$N$25,'Opciones financieras'!$M$25*100*('Opciones financieras'!$N$25-AF65-'Opciones financieras'!$O$25),0-'Opciones financieras'!$M$25*100*'Opciones financieras'!$O$25)</f>
        <v>0</v>
      </c>
      <c r="AI103" s="105">
        <f>IF(AF65&lt;'Opciones financieras'!$N$26,'Opciones financieras'!$M$26*100*('Opciones financieras'!$N$26-AF65-'Opciones financieras'!$O$26),0-'Opciones financieras'!$M$26*100*'Opciones financieras'!$O$26)</f>
        <v>0</v>
      </c>
      <c r="AJ103" s="105">
        <f>IF(AF65&lt;'Opciones financieras'!$N$27,'Opciones financieras'!$M$27*100*('Opciones financieras'!$N$27-AF65-'Opciones financieras'!$O$27),0-'Opciones financieras'!$M$27*100*'Opciones financieras'!$O$27)</f>
        <v>0</v>
      </c>
      <c r="AK103" s="105">
        <f>IF(AF65&lt;'Opciones financieras'!$N$28,'Opciones financieras'!$M$28*100*('Opciones financieras'!$N$28-AF65-'Opciones financieras'!$O$28),0-'Opciones financieras'!$M$28*100*'Opciones financieras'!$O$28)</f>
        <v>0</v>
      </c>
      <c r="AL103" s="105">
        <f>IF(AF65&lt;'Opciones financieras'!$N$29,'Opciones financieras'!$M$29*100*('Opciones financieras'!$N$29-AF65-'Opciones financieras'!$O$29),0-'Opciones financieras'!$M$29*100*'Opciones financieras'!$O$29)</f>
        <v>0</v>
      </c>
      <c r="AM103" s="105">
        <f>IF(AF65&lt;'Opciones financieras'!$N$30,'Opciones financieras'!$M$30*100*('Opciones financieras'!$N$30-AF65-'Opciones financieras'!$O$30),0-'Opciones financieras'!$M$30*100*'Opciones financieras'!$O$30)</f>
        <v>0</v>
      </c>
      <c r="AN103" s="105">
        <f>IF(AF65&lt;'Opciones financieras'!$N$31,'Opciones financieras'!$M$31*100*('Opciones financieras'!$N$31-AF65-'Opciones financieras'!$O$31),0-'Opciones financieras'!$M$31*100*'Opciones financieras'!$O$31)</f>
        <v>0</v>
      </c>
      <c r="AO103" s="105">
        <f>IF(AF65&lt;'Opciones financieras'!$N$32,'Opciones financieras'!$M$32*100*('Opciones financieras'!$N$32-AF65-'Opciones financieras'!$O$32),0-'Opciones financieras'!$M$32*100*'Opciones financieras'!$O$32)</f>
        <v>0</v>
      </c>
      <c r="AP103" s="105">
        <f>IF(AF65&lt;'Opciones financieras'!$N$33,'Opciones financieras'!$M$33*100*('Opciones financieras'!$N$33-AF65-'Opciones financieras'!$O$33),0-'Opciones financieras'!$M$33*100*'Opciones financieras'!$O$33)</f>
        <v>0</v>
      </c>
      <c r="AQ103" s="105">
        <f>IF(AF65&lt;'Opciones financieras'!$N$34,'Opciones financieras'!$M$34*100*('Opciones financieras'!$N$34-AF65-'Opciones financieras'!$O$34),0-'Opciones financieras'!$M$34*100*'Opciones financieras'!$O$34)</f>
        <v>0</v>
      </c>
      <c r="AR103" s="105">
        <f>IF(AF65&lt;'Opciones financieras'!$N$35,'Opciones financieras'!$M$35*100*('Opciones financieras'!$N$35-AF65-'Opciones financieras'!$O$35),0-'Opciones financieras'!$M$35*100*'Opciones financieras'!$O$35)</f>
        <v>0</v>
      </c>
      <c r="AS103" s="105">
        <f>IF(AF65&lt;'Opciones financieras'!$N$36,'Opciones financieras'!$M$36*100*('Opciones financieras'!$N$36-AF65-'Opciones financieras'!$O$36),0-'Opciones financieras'!$M$36*100*'Opciones financieras'!$O$36)</f>
        <v>0</v>
      </c>
      <c r="AT103" s="105">
        <f>IF(AF65&lt;'Opciones financieras'!$N$37,'Opciones financieras'!$M$37*100*('Opciones financieras'!$N$37-AF65-'Opciones financieras'!$O$37),0-'Opciones financieras'!$M$37*100*'Opciones financieras'!$O$37)</f>
        <v>0</v>
      </c>
      <c r="AU103" s="105">
        <f>IF(AF65&lt;'Opciones financieras'!$N$38,'Opciones financieras'!$M$38*100*('Opciones financieras'!$N$38-AF65-'Opciones financieras'!$O$38),0-'Opciones financieras'!$M$38*100*'Opciones financieras'!$O$38)</f>
        <v>0</v>
      </c>
      <c r="AV103" s="105">
        <f>IF(AF65&lt;'Opciones financieras'!$N$39,'Opciones financieras'!$M$39*100*('Opciones financieras'!$N$39-AF65-'Opciones financieras'!$O$39),0-'Opciones financieras'!$M$39*100*'Opciones financieras'!$O$39)</f>
        <v>0</v>
      </c>
      <c r="AW103" s="105">
        <f>IF(AF65&lt;'Opciones financieras'!$N$40,'Opciones financieras'!$M$40*100*('Opciones financieras'!$N$40-AF65-'Opciones financieras'!$O$40),0-'Opciones financieras'!$M$40*100*'Opciones financieras'!$O$40)</f>
        <v>0</v>
      </c>
      <c r="AX103" s="105">
        <f>IF(AF65&lt;'Opciones financieras'!$N$41,'Opciones financieras'!$M$41*100*('Opciones financieras'!$N$41-AF65-'Opciones financieras'!$O$41),0-'Opciones financieras'!$M$41*100*'Opciones financieras'!$O$41)</f>
        <v>0</v>
      </c>
      <c r="AY103" s="105">
        <f>IF(AF65&lt;'Opciones financieras'!$N$42,'Opciones financieras'!$M$42*100*('Opciones financieras'!$N$42-AF65-'Opciones financieras'!$O$42),0-'Opciones financieras'!$M$42*100*'Opciones financieras'!$O$42)</f>
        <v>0</v>
      </c>
      <c r="AZ103" s="105">
        <f>IF(AF65&lt;'Opciones financieras'!$N$43,'Opciones financieras'!$M$43*100*('Opciones financieras'!$N$43-AF65-'Opciones financieras'!$O$43),0-'Opciones financieras'!$M$43*100*'Opciones financieras'!$O$43)</f>
        <v>0</v>
      </c>
    </row>
    <row r="104" spans="32:59" ht="15.75" customHeight="1">
      <c r="AG104" s="105">
        <f>IF(AF66&lt;'Opciones financieras'!$N$24,'Opciones financieras'!$M$24*100*('Opciones financieras'!$N$24-AF66-'Opciones financieras'!$O$24),0-'Opciones financieras'!$M$24*100*'Opciones financieras'!$O$24)</f>
        <v>0</v>
      </c>
      <c r="AH104" s="105">
        <f>IF(AF66&lt;'Opciones financieras'!$N$25,'Opciones financieras'!$M$25*100*('Opciones financieras'!$N$25-AF66-'Opciones financieras'!$O$25),0-'Opciones financieras'!$M$25*100*'Opciones financieras'!$O$25)</f>
        <v>0</v>
      </c>
      <c r="AI104" s="105">
        <f>IF(AF66&lt;'Opciones financieras'!$N$26,'Opciones financieras'!$M$26*100*('Opciones financieras'!$N$26-AF66-'Opciones financieras'!$O$26),0-'Opciones financieras'!$M$26*100*'Opciones financieras'!$O$26)</f>
        <v>0</v>
      </c>
      <c r="AJ104" s="105">
        <f>IF(AF66&lt;'Opciones financieras'!$N$27,'Opciones financieras'!$M$27*100*('Opciones financieras'!$N$27-AF66-'Opciones financieras'!$O$27),0-'Opciones financieras'!$M$27*100*'Opciones financieras'!$O$27)</f>
        <v>0</v>
      </c>
      <c r="AK104" s="105">
        <f>IF(AF66&lt;'Opciones financieras'!$N$28,'Opciones financieras'!$M$28*100*('Opciones financieras'!$N$28-AF66-'Opciones financieras'!$O$28),0-'Opciones financieras'!$M$28*100*'Opciones financieras'!$O$28)</f>
        <v>0</v>
      </c>
      <c r="AL104" s="105">
        <f>IF(AF66&lt;'Opciones financieras'!$N$29,'Opciones financieras'!$M$29*100*('Opciones financieras'!$N$29-AF66-'Opciones financieras'!$O$29),0-'Opciones financieras'!$M$29*100*'Opciones financieras'!$O$29)</f>
        <v>0</v>
      </c>
      <c r="AM104" s="105">
        <f>IF(AF66&lt;'Opciones financieras'!$N$30,'Opciones financieras'!$M$30*100*('Opciones financieras'!$N$30-AF66-'Opciones financieras'!$O$30),0-'Opciones financieras'!$M$30*100*'Opciones financieras'!$O$30)</f>
        <v>0</v>
      </c>
      <c r="AN104" s="105">
        <f>IF(AF66&lt;'Opciones financieras'!$N$31,'Opciones financieras'!$M$31*100*('Opciones financieras'!$N$31-AF66-'Opciones financieras'!$O$31),0-'Opciones financieras'!$M$31*100*'Opciones financieras'!$O$31)</f>
        <v>0</v>
      </c>
      <c r="AO104" s="105">
        <f>IF(AF66&lt;'Opciones financieras'!$N$32,'Opciones financieras'!$M$32*100*('Opciones financieras'!$N$32-AF66-'Opciones financieras'!$O$32),0-'Opciones financieras'!$M$32*100*'Opciones financieras'!$O$32)</f>
        <v>0</v>
      </c>
      <c r="AP104" s="105">
        <f>IF(AF66&lt;'Opciones financieras'!$N$33,'Opciones financieras'!$M$33*100*('Opciones financieras'!$N$33-AF66-'Opciones financieras'!$O$33),0-'Opciones financieras'!$M$33*100*'Opciones financieras'!$O$33)</f>
        <v>0</v>
      </c>
      <c r="AQ104" s="105">
        <f>IF(AF66&lt;'Opciones financieras'!$N$34,'Opciones financieras'!$M$34*100*('Opciones financieras'!$N$34-AF66-'Opciones financieras'!$O$34),0-'Opciones financieras'!$M$34*100*'Opciones financieras'!$O$34)</f>
        <v>0</v>
      </c>
      <c r="AR104" s="105">
        <f>IF(AF66&lt;'Opciones financieras'!$N$35,'Opciones financieras'!$M$35*100*('Opciones financieras'!$N$35-AF66-'Opciones financieras'!$O$35),0-'Opciones financieras'!$M$35*100*'Opciones financieras'!$O$35)</f>
        <v>0</v>
      </c>
      <c r="AS104" s="105">
        <f>IF(AF66&lt;'Opciones financieras'!$N$36,'Opciones financieras'!$M$36*100*('Opciones financieras'!$N$36-AF66-'Opciones financieras'!$O$36),0-'Opciones financieras'!$M$36*100*'Opciones financieras'!$O$36)</f>
        <v>0</v>
      </c>
      <c r="AT104" s="105">
        <f>IF(AF66&lt;'Opciones financieras'!$N$37,'Opciones financieras'!$M$37*100*('Opciones financieras'!$N$37-AF66-'Opciones financieras'!$O$37),0-'Opciones financieras'!$M$37*100*'Opciones financieras'!$O$37)</f>
        <v>0</v>
      </c>
      <c r="AU104" s="105">
        <f>IF(AF66&lt;'Opciones financieras'!$N$38,'Opciones financieras'!$M$38*100*('Opciones financieras'!$N$38-AF66-'Opciones financieras'!$O$38),0-'Opciones financieras'!$M$38*100*'Opciones financieras'!$O$38)</f>
        <v>0</v>
      </c>
      <c r="AV104" s="105">
        <f>IF(AF66&lt;'Opciones financieras'!$N$39,'Opciones financieras'!$M$39*100*('Opciones financieras'!$N$39-AF66-'Opciones financieras'!$O$39),0-'Opciones financieras'!$M$39*100*'Opciones financieras'!$O$39)</f>
        <v>0</v>
      </c>
      <c r="AW104" s="105">
        <f>IF(AF66&lt;'Opciones financieras'!$N$40,'Opciones financieras'!$M$40*100*('Opciones financieras'!$N$40-AF66-'Opciones financieras'!$O$40),0-'Opciones financieras'!$M$40*100*'Opciones financieras'!$O$40)</f>
        <v>0</v>
      </c>
      <c r="AX104" s="105">
        <f>IF(AF66&lt;'Opciones financieras'!$N$41,'Opciones financieras'!$M$41*100*('Opciones financieras'!$N$41-AF66-'Opciones financieras'!$O$41),0-'Opciones financieras'!$M$41*100*'Opciones financieras'!$O$41)</f>
        <v>0</v>
      </c>
      <c r="AY104" s="105">
        <f>IF(AF66&lt;'Opciones financieras'!$N$42,'Opciones financieras'!$M$42*100*('Opciones financieras'!$N$42-AF66-'Opciones financieras'!$O$42),0-'Opciones financieras'!$M$42*100*'Opciones financieras'!$O$42)</f>
        <v>0</v>
      </c>
      <c r="AZ104" s="105">
        <f>IF(AF66&lt;'Opciones financieras'!$N$43,'Opciones financieras'!$M$43*100*('Opciones financieras'!$N$43-AF66-'Opciones financieras'!$O$43),0-'Opciones financieras'!$M$43*100*'Opciones financieras'!$O$43)</f>
        <v>0</v>
      </c>
    </row>
    <row r="105" spans="32:59" ht="15.75" customHeight="1">
      <c r="AG105" s="105">
        <f>IF(AF67&lt;'Opciones financieras'!$N$24,'Opciones financieras'!$M$24*100*('Opciones financieras'!$N$24-AF67-'Opciones financieras'!$O$24),0-'Opciones financieras'!$M$24*100*'Opciones financieras'!$O$24)</f>
        <v>0</v>
      </c>
      <c r="AH105" s="105">
        <f>IF(AF67&lt;'Opciones financieras'!$N$25,'Opciones financieras'!$M$25*100*('Opciones financieras'!$N$25-AF67-'Opciones financieras'!$O$25),0-'Opciones financieras'!$M$25*100*'Opciones financieras'!$O$25)</f>
        <v>0</v>
      </c>
      <c r="AI105" s="105">
        <f>IF(AF67&lt;'Opciones financieras'!$N$26,'Opciones financieras'!$M$26*100*('Opciones financieras'!$N$26-AF67-'Opciones financieras'!$O$26),0-'Opciones financieras'!$M$26*100*'Opciones financieras'!$O$26)</f>
        <v>0</v>
      </c>
      <c r="AJ105" s="105">
        <f>IF(AF67&lt;'Opciones financieras'!$N$27,'Opciones financieras'!$M$27*100*('Opciones financieras'!$N$27-AF67-'Opciones financieras'!$O$27),0-'Opciones financieras'!$M$27*100*'Opciones financieras'!$O$27)</f>
        <v>0</v>
      </c>
      <c r="AK105" s="105">
        <f>IF(AF67&lt;'Opciones financieras'!$N$28,'Opciones financieras'!$M$28*100*('Opciones financieras'!$N$28-AF67-'Opciones financieras'!$O$28),0-'Opciones financieras'!$M$28*100*'Opciones financieras'!$O$28)</f>
        <v>0</v>
      </c>
      <c r="AL105" s="105">
        <f>IF(AF67&lt;'Opciones financieras'!$N$29,'Opciones financieras'!$M$29*100*('Opciones financieras'!$N$29-AF67-'Opciones financieras'!$O$29),0-'Opciones financieras'!$M$29*100*'Opciones financieras'!$O$29)</f>
        <v>0</v>
      </c>
      <c r="AM105" s="105">
        <f>IF(AF67&lt;'Opciones financieras'!$N$30,'Opciones financieras'!$M$30*100*('Opciones financieras'!$N$30-AF67-'Opciones financieras'!$O$30),0-'Opciones financieras'!$M$30*100*'Opciones financieras'!$O$30)</f>
        <v>0</v>
      </c>
      <c r="AN105" s="105">
        <f>IF(AF67&lt;'Opciones financieras'!$N$31,'Opciones financieras'!$M$31*100*('Opciones financieras'!$N$31-AF67-'Opciones financieras'!$O$31),0-'Opciones financieras'!$M$31*100*'Opciones financieras'!$O$31)</f>
        <v>0</v>
      </c>
      <c r="AO105" s="105">
        <f>IF(AF67&lt;'Opciones financieras'!$N$32,'Opciones financieras'!$M$32*100*('Opciones financieras'!$N$32-AF67-'Opciones financieras'!$O$32),0-'Opciones financieras'!$M$32*100*'Opciones financieras'!$O$32)</f>
        <v>0</v>
      </c>
      <c r="AP105" s="105">
        <f>IF(AF67&lt;'Opciones financieras'!$N$33,'Opciones financieras'!$M$33*100*('Opciones financieras'!$N$33-AF67-'Opciones financieras'!$O$33),0-'Opciones financieras'!$M$33*100*'Opciones financieras'!$O$33)</f>
        <v>0</v>
      </c>
      <c r="AQ105" s="105">
        <f>IF(AF67&lt;'Opciones financieras'!$N$34,'Opciones financieras'!$M$34*100*('Opciones financieras'!$N$34-AF67-'Opciones financieras'!$O$34),0-'Opciones financieras'!$M$34*100*'Opciones financieras'!$O$34)</f>
        <v>0</v>
      </c>
      <c r="AR105" s="105">
        <f>IF(AF67&lt;'Opciones financieras'!$N$35,'Opciones financieras'!$M$35*100*('Opciones financieras'!$N$35-AF67-'Opciones financieras'!$O$35),0-'Opciones financieras'!$M$35*100*'Opciones financieras'!$O$35)</f>
        <v>0</v>
      </c>
      <c r="AS105" s="105">
        <f>IF(AF67&lt;'Opciones financieras'!$N$36,'Opciones financieras'!$M$36*100*('Opciones financieras'!$N$36-AF67-'Opciones financieras'!$O$36),0-'Opciones financieras'!$M$36*100*'Opciones financieras'!$O$36)</f>
        <v>0</v>
      </c>
      <c r="AT105" s="105">
        <f>IF(AF67&lt;'Opciones financieras'!$N$37,'Opciones financieras'!$M$37*100*('Opciones financieras'!$N$37-AF67-'Opciones financieras'!$O$37),0-'Opciones financieras'!$M$37*100*'Opciones financieras'!$O$37)</f>
        <v>0</v>
      </c>
      <c r="AU105" s="105">
        <f>IF(AF67&lt;'Opciones financieras'!$N$38,'Opciones financieras'!$M$38*100*('Opciones financieras'!$N$38-AF67-'Opciones financieras'!$O$38),0-'Opciones financieras'!$M$38*100*'Opciones financieras'!$O$38)</f>
        <v>0</v>
      </c>
      <c r="AV105" s="105">
        <f>IF(AF67&lt;'Opciones financieras'!$N$39,'Opciones financieras'!$M$39*100*('Opciones financieras'!$N$39-AF67-'Opciones financieras'!$O$39),0-'Opciones financieras'!$M$39*100*'Opciones financieras'!$O$39)</f>
        <v>0</v>
      </c>
      <c r="AW105" s="105">
        <f>IF(AF67&lt;'Opciones financieras'!$N$40,'Opciones financieras'!$M$40*100*('Opciones financieras'!$N$40-AF67-'Opciones financieras'!$O$40),0-'Opciones financieras'!$M$40*100*'Opciones financieras'!$O$40)</f>
        <v>0</v>
      </c>
      <c r="AX105" s="105">
        <f>IF(AF67&lt;'Opciones financieras'!$N$41,'Opciones financieras'!$M$41*100*('Opciones financieras'!$N$41-AF67-'Opciones financieras'!$O$41),0-'Opciones financieras'!$M$41*100*'Opciones financieras'!$O$41)</f>
        <v>0</v>
      </c>
      <c r="AY105" s="105">
        <f>IF(AF67&lt;'Opciones financieras'!$N$42,'Opciones financieras'!$M$42*100*('Opciones financieras'!$N$42-AF67-'Opciones financieras'!$O$42),0-'Opciones financieras'!$M$42*100*'Opciones financieras'!$O$42)</f>
        <v>0</v>
      </c>
      <c r="AZ105" s="105">
        <f>IF(AF67&lt;'Opciones financieras'!$N$43,'Opciones financieras'!$M$43*100*('Opciones financieras'!$N$43-AF67-'Opciones financieras'!$O$43),0-'Opciones financieras'!$M$43*100*'Opciones financieras'!$O$43)</f>
        <v>0</v>
      </c>
    </row>
    <row r="106" spans="32:59" ht="15.75" customHeight="1">
      <c r="AG106" s="105">
        <f>IF(AF68&lt;'Opciones financieras'!$N$24,'Opciones financieras'!$M$24*100*('Opciones financieras'!$N$24-AF68-'Opciones financieras'!$O$24),0-'Opciones financieras'!$M$24*100*'Opciones financieras'!$O$24)</f>
        <v>0</v>
      </c>
      <c r="AH106" s="105">
        <f>IF(AF68&lt;'Opciones financieras'!$N$25,'Opciones financieras'!$M$25*100*('Opciones financieras'!$N$25-AF68-'Opciones financieras'!$O$25),0-'Opciones financieras'!$M$25*100*'Opciones financieras'!$O$25)</f>
        <v>0</v>
      </c>
      <c r="AI106" s="105">
        <f>IF(AF68&lt;'Opciones financieras'!$N$26,'Opciones financieras'!$M$26*100*('Opciones financieras'!$N$26-AF68-'Opciones financieras'!$O$26),0-'Opciones financieras'!$M$26*100*'Opciones financieras'!$O$26)</f>
        <v>0</v>
      </c>
      <c r="AJ106" s="105">
        <f>IF(AF68&lt;'Opciones financieras'!$N$27,'Opciones financieras'!$M$27*100*('Opciones financieras'!$N$27-AF68-'Opciones financieras'!$O$27),0-'Opciones financieras'!$M$27*100*'Opciones financieras'!$O$27)</f>
        <v>0</v>
      </c>
      <c r="AK106" s="105">
        <f>IF(AF68&lt;'Opciones financieras'!$N$28,'Opciones financieras'!$M$28*100*('Opciones financieras'!$N$28-AF68-'Opciones financieras'!$O$28),0-'Opciones financieras'!$M$28*100*'Opciones financieras'!$O$28)</f>
        <v>0</v>
      </c>
      <c r="AL106" s="105">
        <f>IF(AF68&lt;'Opciones financieras'!$N$29,'Opciones financieras'!$M$29*100*('Opciones financieras'!$N$29-AF68-'Opciones financieras'!$O$29),0-'Opciones financieras'!$M$29*100*'Opciones financieras'!$O$29)</f>
        <v>0</v>
      </c>
      <c r="AM106" s="105">
        <f>IF(AF68&lt;'Opciones financieras'!$N$30,'Opciones financieras'!$M$30*100*('Opciones financieras'!$N$30-AF68-'Opciones financieras'!$O$30),0-'Opciones financieras'!$M$30*100*'Opciones financieras'!$O$30)</f>
        <v>0</v>
      </c>
      <c r="AN106" s="105">
        <f>IF(AF68&lt;'Opciones financieras'!$N$31,'Opciones financieras'!$M$31*100*('Opciones financieras'!$N$31-AF68-'Opciones financieras'!$O$31),0-'Opciones financieras'!$M$31*100*'Opciones financieras'!$O$31)</f>
        <v>0</v>
      </c>
      <c r="AO106" s="105">
        <f>IF(AF68&lt;'Opciones financieras'!$N$32,'Opciones financieras'!$M$32*100*('Opciones financieras'!$N$32-AF68-'Opciones financieras'!$O$32),0-'Opciones financieras'!$M$32*100*'Opciones financieras'!$O$32)</f>
        <v>0</v>
      </c>
      <c r="AP106" s="105">
        <f>IF(AF68&lt;'Opciones financieras'!$N$33,'Opciones financieras'!$M$33*100*('Opciones financieras'!$N$33-AF68-'Opciones financieras'!$O$33),0-'Opciones financieras'!$M$33*100*'Opciones financieras'!$O$33)</f>
        <v>0</v>
      </c>
      <c r="AQ106" s="105">
        <f>IF(AF68&lt;'Opciones financieras'!$N$34,'Opciones financieras'!$M$34*100*('Opciones financieras'!$N$34-AF68-'Opciones financieras'!$O$34),0-'Opciones financieras'!$M$34*100*'Opciones financieras'!$O$34)</f>
        <v>0</v>
      </c>
      <c r="AR106" s="105">
        <f>IF(AF68&lt;'Opciones financieras'!$N$35,'Opciones financieras'!$M$35*100*('Opciones financieras'!$N$35-AF68-'Opciones financieras'!$O$35),0-'Opciones financieras'!$M$35*100*'Opciones financieras'!$O$35)</f>
        <v>0</v>
      </c>
      <c r="AS106" s="105">
        <f>IF(AF68&lt;'Opciones financieras'!$N$36,'Opciones financieras'!$M$36*100*('Opciones financieras'!$N$36-AF68-'Opciones financieras'!$O$36),0-'Opciones financieras'!$M$36*100*'Opciones financieras'!$O$36)</f>
        <v>0</v>
      </c>
      <c r="AT106" s="105">
        <f>IF(AF68&lt;'Opciones financieras'!$N$37,'Opciones financieras'!$M$37*100*('Opciones financieras'!$N$37-AF68-'Opciones financieras'!$O$37),0-'Opciones financieras'!$M$37*100*'Opciones financieras'!$O$37)</f>
        <v>0</v>
      </c>
      <c r="AU106" s="105">
        <f>IF(AF68&lt;'Opciones financieras'!$N$38,'Opciones financieras'!$M$38*100*('Opciones financieras'!$N$38-AF68-'Opciones financieras'!$O$38),0-'Opciones financieras'!$M$38*100*'Opciones financieras'!$O$38)</f>
        <v>0</v>
      </c>
      <c r="AV106" s="105">
        <f>IF(AF68&lt;'Opciones financieras'!$N$39,'Opciones financieras'!$M$39*100*('Opciones financieras'!$N$39-AF68-'Opciones financieras'!$O$39),0-'Opciones financieras'!$M$39*100*'Opciones financieras'!$O$39)</f>
        <v>0</v>
      </c>
      <c r="AW106" s="105">
        <f>IF(AF68&lt;'Opciones financieras'!$N$40,'Opciones financieras'!$M$40*100*('Opciones financieras'!$N$40-AF68-'Opciones financieras'!$O$40),0-'Opciones financieras'!$M$40*100*'Opciones financieras'!$O$40)</f>
        <v>0</v>
      </c>
      <c r="AX106" s="105">
        <f>IF(AF68&lt;'Opciones financieras'!$N$41,'Opciones financieras'!$M$41*100*('Opciones financieras'!$N$41-AF68-'Opciones financieras'!$O$41),0-'Opciones financieras'!$M$41*100*'Opciones financieras'!$O$41)</f>
        <v>0</v>
      </c>
      <c r="AY106" s="105">
        <f>IF(AF68&lt;'Opciones financieras'!$N$42,'Opciones financieras'!$M$42*100*('Opciones financieras'!$N$42-AF68-'Opciones financieras'!$O$42),0-'Opciones financieras'!$M$42*100*'Opciones financieras'!$O$42)</f>
        <v>0</v>
      </c>
      <c r="AZ106" s="105">
        <f>IF(AF68&lt;'Opciones financieras'!$N$43,'Opciones financieras'!$M$43*100*('Opciones financieras'!$N$43-AF68-'Opciones financieras'!$O$43),0-'Opciones financieras'!$M$43*100*'Opciones financieras'!$O$43)</f>
        <v>0</v>
      </c>
    </row>
    <row r="107" spans="32:59" ht="15.75" customHeight="1">
      <c r="AG107" s="105">
        <f>IF(AF69&lt;'Opciones financieras'!$N$24,'Opciones financieras'!$M$24*100*('Opciones financieras'!$N$24-AF69-'Opciones financieras'!$O$24),0-'Opciones financieras'!$M$24*100*'Opciones financieras'!$O$24)</f>
        <v>0</v>
      </c>
      <c r="AH107" s="105">
        <f>IF(AF69&lt;'Opciones financieras'!$N$25,'Opciones financieras'!$M$25*100*('Opciones financieras'!$N$25-AF69-'Opciones financieras'!$O$25),0-'Opciones financieras'!$M$25*100*'Opciones financieras'!$O$25)</f>
        <v>0</v>
      </c>
      <c r="AI107" s="105">
        <f>IF(AF69&lt;'Opciones financieras'!$N$26,'Opciones financieras'!$M$26*100*('Opciones financieras'!$N$26-AF69-'Opciones financieras'!$O$26),0-'Opciones financieras'!$M$26*100*'Opciones financieras'!$O$26)</f>
        <v>0</v>
      </c>
      <c r="AJ107" s="105">
        <f>IF(AF69&lt;'Opciones financieras'!$N$27,'Opciones financieras'!$M$27*100*('Opciones financieras'!$N$27-AF69-'Opciones financieras'!$O$27),0-'Opciones financieras'!$M$27*100*'Opciones financieras'!$O$27)</f>
        <v>0</v>
      </c>
      <c r="AK107" s="105">
        <f>IF(AF69&lt;'Opciones financieras'!$N$28,'Opciones financieras'!$M$28*100*('Opciones financieras'!$N$28-AF69-'Opciones financieras'!$O$28),0-'Opciones financieras'!$M$28*100*'Opciones financieras'!$O$28)</f>
        <v>0</v>
      </c>
      <c r="AL107" s="105">
        <f>IF(AF69&lt;'Opciones financieras'!$N$29,'Opciones financieras'!$M$29*100*('Opciones financieras'!$N$29-AF69-'Opciones financieras'!$O$29),0-'Opciones financieras'!$M$29*100*'Opciones financieras'!$O$29)</f>
        <v>0</v>
      </c>
      <c r="AM107" s="105">
        <f>IF(AF69&lt;'Opciones financieras'!$N$30,'Opciones financieras'!$M$30*100*('Opciones financieras'!$N$30-AF69-'Opciones financieras'!$O$30),0-'Opciones financieras'!$M$30*100*'Opciones financieras'!$O$30)</f>
        <v>0</v>
      </c>
      <c r="AN107" s="105">
        <f>IF(AF69&lt;'Opciones financieras'!$N$31,'Opciones financieras'!$M$31*100*('Opciones financieras'!$N$31-AF69-'Opciones financieras'!$O$31),0-'Opciones financieras'!$M$31*100*'Opciones financieras'!$O$31)</f>
        <v>0</v>
      </c>
      <c r="AO107" s="105">
        <f>IF(AF69&lt;'Opciones financieras'!$N$32,'Opciones financieras'!$M$32*100*('Opciones financieras'!$N$32-AF69-'Opciones financieras'!$O$32),0-'Opciones financieras'!$M$32*100*'Opciones financieras'!$O$32)</f>
        <v>0</v>
      </c>
      <c r="AP107" s="105">
        <f>IF(AF69&lt;'Opciones financieras'!$N$33,'Opciones financieras'!$M$33*100*('Opciones financieras'!$N$33-AF69-'Opciones financieras'!$O$33),0-'Opciones financieras'!$M$33*100*'Opciones financieras'!$O$33)</f>
        <v>0</v>
      </c>
      <c r="AQ107" s="105">
        <f>IF(AF69&lt;'Opciones financieras'!$N$34,'Opciones financieras'!$M$34*100*('Opciones financieras'!$N$34-AF69-'Opciones financieras'!$O$34),0-'Opciones financieras'!$M$34*100*'Opciones financieras'!$O$34)</f>
        <v>0</v>
      </c>
      <c r="AR107" s="105">
        <f>IF(AF69&lt;'Opciones financieras'!$N$35,'Opciones financieras'!$M$35*100*('Opciones financieras'!$N$35-AF69-'Opciones financieras'!$O$35),0-'Opciones financieras'!$M$35*100*'Opciones financieras'!$O$35)</f>
        <v>0</v>
      </c>
      <c r="AS107" s="105">
        <f>IF(AF69&lt;'Opciones financieras'!$N$36,'Opciones financieras'!$M$36*100*('Opciones financieras'!$N$36-AF69-'Opciones financieras'!$O$36),0-'Opciones financieras'!$M$36*100*'Opciones financieras'!$O$36)</f>
        <v>0</v>
      </c>
      <c r="AT107" s="105">
        <f>IF(AF69&lt;'Opciones financieras'!$N$37,'Opciones financieras'!$M$37*100*('Opciones financieras'!$N$37-AF69-'Opciones financieras'!$O$37),0-'Opciones financieras'!$M$37*100*'Opciones financieras'!$O$37)</f>
        <v>0</v>
      </c>
      <c r="AU107" s="105">
        <f>IF(AF69&lt;'Opciones financieras'!$N$38,'Opciones financieras'!$M$38*100*('Opciones financieras'!$N$38-AF69-'Opciones financieras'!$O$38),0-'Opciones financieras'!$M$38*100*'Opciones financieras'!$O$38)</f>
        <v>0</v>
      </c>
      <c r="AV107" s="105">
        <f>IF(AF69&lt;'Opciones financieras'!$N$39,'Opciones financieras'!$M$39*100*('Opciones financieras'!$N$39-AF69-'Opciones financieras'!$O$39),0-'Opciones financieras'!$M$39*100*'Opciones financieras'!$O$39)</f>
        <v>0</v>
      </c>
      <c r="AW107" s="105">
        <f>IF(AF69&lt;'Opciones financieras'!$N$40,'Opciones financieras'!$M$40*100*('Opciones financieras'!$N$40-AF69-'Opciones financieras'!$O$40),0-'Opciones financieras'!$M$40*100*'Opciones financieras'!$O$40)</f>
        <v>0</v>
      </c>
      <c r="AX107" s="105">
        <f>IF(AF69&lt;'Opciones financieras'!$N$41,'Opciones financieras'!$M$41*100*('Opciones financieras'!$N$41-AF69-'Opciones financieras'!$O$41),0-'Opciones financieras'!$M$41*100*'Opciones financieras'!$O$41)</f>
        <v>0</v>
      </c>
      <c r="AY107" s="105">
        <f>IF(AF69&lt;'Opciones financieras'!$N$42,'Opciones financieras'!$M$42*100*('Opciones financieras'!$N$42-AF69-'Opciones financieras'!$O$42),0-'Opciones financieras'!$M$42*100*'Opciones financieras'!$O$42)</f>
        <v>0</v>
      </c>
      <c r="AZ107" s="105">
        <f>IF(AF69&lt;'Opciones financieras'!$N$43,'Opciones financieras'!$M$43*100*('Opciones financieras'!$N$43-AF69-'Opciones financieras'!$O$43),0-'Opciones financieras'!$M$43*100*'Opciones financieras'!$O$43)</f>
        <v>0</v>
      </c>
    </row>
    <row r="108" spans="32:59" ht="15.75" customHeight="1">
      <c r="AG108" s="105">
        <f>IF(AF70&lt;'Opciones financieras'!$N$24,'Opciones financieras'!$M$24*100*('Opciones financieras'!$N$24-AF70-'Opciones financieras'!$O$24),0-'Opciones financieras'!$M$24*100*'Opciones financieras'!$O$24)</f>
        <v>0</v>
      </c>
      <c r="AH108" s="105">
        <f>IF(AF70&lt;'Opciones financieras'!$N$25,'Opciones financieras'!$M$25*100*('Opciones financieras'!$N$25-AF70-'Opciones financieras'!$O$25),0-'Opciones financieras'!$M$25*100*'Opciones financieras'!$O$25)</f>
        <v>0</v>
      </c>
      <c r="AI108" s="105">
        <f>IF(AF70&lt;'Opciones financieras'!$N$26,'Opciones financieras'!$M$26*100*('Opciones financieras'!$N$26-AF70-'Opciones financieras'!$O$26),0-'Opciones financieras'!$M$26*100*'Opciones financieras'!$O$26)</f>
        <v>0</v>
      </c>
      <c r="AJ108" s="105">
        <f>IF(AF70&lt;'Opciones financieras'!$N$27,'Opciones financieras'!$M$27*100*('Opciones financieras'!$N$27-AF70-'Opciones financieras'!$O$27),0-'Opciones financieras'!$M$27*100*'Opciones financieras'!$O$27)</f>
        <v>0</v>
      </c>
      <c r="AK108" s="105">
        <f>IF(AF70&lt;'Opciones financieras'!$N$28,'Opciones financieras'!$M$28*100*('Opciones financieras'!$N$28-AF70-'Opciones financieras'!$O$28),0-'Opciones financieras'!$M$28*100*'Opciones financieras'!$O$28)</f>
        <v>0</v>
      </c>
      <c r="AL108" s="105">
        <f>IF(AF70&lt;'Opciones financieras'!$N$29,'Opciones financieras'!$M$29*100*('Opciones financieras'!$N$29-AF70-'Opciones financieras'!$O$29),0-'Opciones financieras'!$M$29*100*'Opciones financieras'!$O$29)</f>
        <v>0</v>
      </c>
      <c r="AM108" s="105">
        <f>IF(AF70&lt;'Opciones financieras'!$N$30,'Opciones financieras'!$M$30*100*('Opciones financieras'!$N$30-AF70-'Opciones financieras'!$O$30),0-'Opciones financieras'!$M$30*100*'Opciones financieras'!$O$30)</f>
        <v>0</v>
      </c>
      <c r="AN108" s="105">
        <f>IF(AF70&lt;'Opciones financieras'!$N$31,'Opciones financieras'!$M$31*100*('Opciones financieras'!$N$31-AF70-'Opciones financieras'!$O$31),0-'Opciones financieras'!$M$31*100*'Opciones financieras'!$O$31)</f>
        <v>0</v>
      </c>
      <c r="AO108" s="105">
        <f>IF(AF70&lt;'Opciones financieras'!$N$32,'Opciones financieras'!$M$32*100*('Opciones financieras'!$N$32-AF70-'Opciones financieras'!$O$32),0-'Opciones financieras'!$M$32*100*'Opciones financieras'!$O$32)</f>
        <v>0</v>
      </c>
      <c r="AP108" s="105">
        <f>IF(AF70&lt;'Opciones financieras'!$N$33,'Opciones financieras'!$M$33*100*('Opciones financieras'!$N$33-AF70-'Opciones financieras'!$O$33),0-'Opciones financieras'!$M$33*100*'Opciones financieras'!$O$33)</f>
        <v>0</v>
      </c>
      <c r="AQ108" s="105">
        <f>IF(AF70&lt;'Opciones financieras'!$N$34,'Opciones financieras'!$M$34*100*('Opciones financieras'!$N$34-AF70-'Opciones financieras'!$O$34),0-'Opciones financieras'!$M$34*100*'Opciones financieras'!$O$34)</f>
        <v>0</v>
      </c>
      <c r="AR108" s="105">
        <f>IF(AF70&lt;'Opciones financieras'!$N$35,'Opciones financieras'!$M$35*100*('Opciones financieras'!$N$35-AF70-'Opciones financieras'!$O$35),0-'Opciones financieras'!$M$35*100*'Opciones financieras'!$O$35)</f>
        <v>0</v>
      </c>
      <c r="AS108" s="105">
        <f>IF(AF70&lt;'Opciones financieras'!$N$36,'Opciones financieras'!$M$36*100*('Opciones financieras'!$N$36-AF70-'Opciones financieras'!$O$36),0-'Opciones financieras'!$M$36*100*'Opciones financieras'!$O$36)</f>
        <v>0</v>
      </c>
      <c r="AT108" s="105">
        <f>IF(AF70&lt;'Opciones financieras'!$N$37,'Opciones financieras'!$M$37*100*('Opciones financieras'!$N$37-AF70-'Opciones financieras'!$O$37),0-'Opciones financieras'!$M$37*100*'Opciones financieras'!$O$37)</f>
        <v>0</v>
      </c>
      <c r="AU108" s="105">
        <f>IF(AF70&lt;'Opciones financieras'!$N$38,'Opciones financieras'!$M$38*100*('Opciones financieras'!$N$38-AF70-'Opciones financieras'!$O$38),0-'Opciones financieras'!$M$38*100*'Opciones financieras'!$O$38)</f>
        <v>0</v>
      </c>
      <c r="AV108" s="105">
        <f>IF(AF70&lt;'Opciones financieras'!$N$39,'Opciones financieras'!$M$39*100*('Opciones financieras'!$N$39-AF70-'Opciones financieras'!$O$39),0-'Opciones financieras'!$M$39*100*'Opciones financieras'!$O$39)</f>
        <v>0</v>
      </c>
      <c r="AW108" s="105">
        <f>IF(AF70&lt;'Opciones financieras'!$N$40,'Opciones financieras'!$M$40*100*('Opciones financieras'!$N$40-AF70-'Opciones financieras'!$O$40),0-'Opciones financieras'!$M$40*100*'Opciones financieras'!$O$40)</f>
        <v>0</v>
      </c>
      <c r="AX108" s="105">
        <f>IF(AF70&lt;'Opciones financieras'!$N$41,'Opciones financieras'!$M$41*100*('Opciones financieras'!$N$41-AF70-'Opciones financieras'!$O$41),0-'Opciones financieras'!$M$41*100*'Opciones financieras'!$O$41)</f>
        <v>0</v>
      </c>
      <c r="AY108" s="105">
        <f>IF(AF70&lt;'Opciones financieras'!$N$42,'Opciones financieras'!$M$42*100*('Opciones financieras'!$N$42-AF70-'Opciones financieras'!$O$42),0-'Opciones financieras'!$M$42*100*'Opciones financieras'!$O$42)</f>
        <v>0</v>
      </c>
      <c r="AZ108" s="105">
        <f>IF(AF70&lt;'Opciones financieras'!$N$43,'Opciones financieras'!$M$43*100*('Opciones financieras'!$N$43-AF70-'Opciones financieras'!$O$43),0-'Opciones financieras'!$M$43*100*'Opciones financieras'!$O$43)</f>
        <v>0</v>
      </c>
    </row>
    <row r="109" spans="32:59" ht="15.75" customHeight="1">
      <c r="AG109" s="105">
        <f>IF(AF71&lt;'Opciones financieras'!$N$24,'Opciones financieras'!$M$24*100*('Opciones financieras'!$N$24-AF71-'Opciones financieras'!$O$24),0-'Opciones financieras'!$M$24*100*'Opciones financieras'!$O$24)</f>
        <v>0</v>
      </c>
      <c r="AH109" s="105">
        <f>IF(AF71&lt;'Opciones financieras'!$N$25,'Opciones financieras'!$M$25*100*('Opciones financieras'!$N$25-AF71-'Opciones financieras'!$O$25),0-'Opciones financieras'!$M$25*100*'Opciones financieras'!$O$25)</f>
        <v>0</v>
      </c>
      <c r="AI109" s="105">
        <f>IF(AF71&lt;'Opciones financieras'!$N$26,'Opciones financieras'!$M$26*100*('Opciones financieras'!$N$26-AF71-'Opciones financieras'!$O$26),0-'Opciones financieras'!$M$26*100*'Opciones financieras'!$O$26)</f>
        <v>0</v>
      </c>
      <c r="AJ109" s="105">
        <f>IF(AF71&lt;'Opciones financieras'!$N$27,'Opciones financieras'!$M$27*100*('Opciones financieras'!$N$27-AF71-'Opciones financieras'!$O$27),0-'Opciones financieras'!$M$27*100*'Opciones financieras'!$O$27)</f>
        <v>0</v>
      </c>
      <c r="AK109" s="105">
        <f>IF(AF71&lt;'Opciones financieras'!$N$28,'Opciones financieras'!$M$28*100*('Opciones financieras'!$N$28-AF71-'Opciones financieras'!$O$28),0-'Opciones financieras'!$M$28*100*'Opciones financieras'!$O$28)</f>
        <v>0</v>
      </c>
      <c r="AL109" s="105">
        <f>IF(AF71&lt;'Opciones financieras'!$N$29,'Opciones financieras'!$M$29*100*('Opciones financieras'!$N$29-AF71-'Opciones financieras'!$O$29),0-'Opciones financieras'!$M$29*100*'Opciones financieras'!$O$29)</f>
        <v>0</v>
      </c>
      <c r="AM109" s="105">
        <f>IF(AF71&lt;'Opciones financieras'!$N$30,'Opciones financieras'!$M$30*100*('Opciones financieras'!$N$30-AF71-'Opciones financieras'!$O$30),0-'Opciones financieras'!$M$30*100*'Opciones financieras'!$O$30)</f>
        <v>0</v>
      </c>
      <c r="AN109" s="105">
        <f>IF(AF71&lt;'Opciones financieras'!$N$31,'Opciones financieras'!$M$31*100*('Opciones financieras'!$N$31-AF71-'Opciones financieras'!$O$31),0-'Opciones financieras'!$M$31*100*'Opciones financieras'!$O$31)</f>
        <v>0</v>
      </c>
      <c r="AO109" s="105">
        <f>IF(AF71&lt;'Opciones financieras'!$N$32,'Opciones financieras'!$M$32*100*('Opciones financieras'!$N$32-AF71-'Opciones financieras'!$O$32),0-'Opciones financieras'!$M$32*100*'Opciones financieras'!$O$32)</f>
        <v>0</v>
      </c>
      <c r="AP109" s="105">
        <f>IF(AF71&lt;'Opciones financieras'!$N$33,'Opciones financieras'!$M$33*100*('Opciones financieras'!$N$33-AF71-'Opciones financieras'!$O$33),0-'Opciones financieras'!$M$33*100*'Opciones financieras'!$O$33)</f>
        <v>0</v>
      </c>
      <c r="AQ109" s="105">
        <f>IF(AF71&lt;'Opciones financieras'!$N$34,'Opciones financieras'!$M$34*100*('Opciones financieras'!$N$34-AF71-'Opciones financieras'!$O$34),0-'Opciones financieras'!$M$34*100*'Opciones financieras'!$O$34)</f>
        <v>0</v>
      </c>
      <c r="AR109" s="105">
        <f>IF(AF71&lt;'Opciones financieras'!$N$35,'Opciones financieras'!$M$35*100*('Opciones financieras'!$N$35-AF71-'Opciones financieras'!$O$35),0-'Opciones financieras'!$M$35*100*'Opciones financieras'!$O$35)</f>
        <v>0</v>
      </c>
      <c r="AS109" s="105">
        <f>IF(AF71&lt;'Opciones financieras'!$N$36,'Opciones financieras'!$M$36*100*('Opciones financieras'!$N$36-AF71-'Opciones financieras'!$O$36),0-'Opciones financieras'!$M$36*100*'Opciones financieras'!$O$36)</f>
        <v>0</v>
      </c>
      <c r="AT109" s="105">
        <f>IF(AF71&lt;'Opciones financieras'!$N$37,'Opciones financieras'!$M$37*100*('Opciones financieras'!$N$37-AF71-'Opciones financieras'!$O$37),0-'Opciones financieras'!$M$37*100*'Opciones financieras'!$O$37)</f>
        <v>0</v>
      </c>
      <c r="AU109" s="105">
        <f>IF(AF71&lt;'Opciones financieras'!$N$38,'Opciones financieras'!$M$38*100*('Opciones financieras'!$N$38-AF71-'Opciones financieras'!$O$38),0-'Opciones financieras'!$M$38*100*'Opciones financieras'!$O$38)</f>
        <v>0</v>
      </c>
      <c r="AV109" s="105">
        <f>IF(AF71&lt;'Opciones financieras'!$N$39,'Opciones financieras'!$M$39*100*('Opciones financieras'!$N$39-AF71-'Opciones financieras'!$O$39),0-'Opciones financieras'!$M$39*100*'Opciones financieras'!$O$39)</f>
        <v>0</v>
      </c>
      <c r="AW109" s="105">
        <f>IF(AF71&lt;'Opciones financieras'!$N$40,'Opciones financieras'!$M$40*100*('Opciones financieras'!$N$40-AF71-'Opciones financieras'!$O$40),0-'Opciones financieras'!$M$40*100*'Opciones financieras'!$O$40)</f>
        <v>0</v>
      </c>
      <c r="AX109" s="105">
        <f>IF(AF71&lt;'Opciones financieras'!$N$41,'Opciones financieras'!$M$41*100*('Opciones financieras'!$N$41-AF71-'Opciones financieras'!$O$41),0-'Opciones financieras'!$M$41*100*'Opciones financieras'!$O$41)</f>
        <v>0</v>
      </c>
      <c r="AY109" s="105">
        <f>IF(AF71&lt;'Opciones financieras'!$N$42,'Opciones financieras'!$M$42*100*('Opciones financieras'!$N$42-AF71-'Opciones financieras'!$O$42),0-'Opciones financieras'!$M$42*100*'Opciones financieras'!$O$42)</f>
        <v>0</v>
      </c>
      <c r="AZ109" s="105">
        <f>IF(AF71&lt;'Opciones financieras'!$N$43,'Opciones financieras'!$M$43*100*('Opciones financieras'!$N$43-AF71-'Opciones financieras'!$O$43),0-'Opciones financieras'!$M$43*100*'Opciones financieras'!$O$43)</f>
        <v>0</v>
      </c>
    </row>
    <row r="110" spans="32:59" ht="15.75" customHeight="1">
      <c r="AG110" s="105">
        <f>IF(AF72&lt;'Opciones financieras'!$N$24,'Opciones financieras'!$M$24*100*('Opciones financieras'!$N$24-AF72-'Opciones financieras'!$O$24),0-'Opciones financieras'!$M$24*100*'Opciones financieras'!$O$24)</f>
        <v>0</v>
      </c>
      <c r="AH110" s="105">
        <f>IF(AF72&lt;'Opciones financieras'!$N$25,'Opciones financieras'!$M$25*100*('Opciones financieras'!$N$25-AF72-'Opciones financieras'!$O$25),0-'Opciones financieras'!$M$25*100*'Opciones financieras'!$O$25)</f>
        <v>0</v>
      </c>
      <c r="AI110" s="105">
        <f>IF(AF72&lt;'Opciones financieras'!$N$26,'Opciones financieras'!$M$26*100*('Opciones financieras'!$N$26-AF72-'Opciones financieras'!$O$26),0-'Opciones financieras'!$M$26*100*'Opciones financieras'!$O$26)</f>
        <v>0</v>
      </c>
      <c r="AJ110" s="105">
        <f>IF(AF72&lt;'Opciones financieras'!$N$27,'Opciones financieras'!$M$27*100*('Opciones financieras'!$N$27-AF72-'Opciones financieras'!$O$27),0-'Opciones financieras'!$M$27*100*'Opciones financieras'!$O$27)</f>
        <v>0</v>
      </c>
      <c r="AK110" s="105">
        <f>IF(AF72&lt;'Opciones financieras'!$N$28,'Opciones financieras'!$M$28*100*('Opciones financieras'!$N$28-AF72-'Opciones financieras'!$O$28),0-'Opciones financieras'!$M$28*100*'Opciones financieras'!$O$28)</f>
        <v>0</v>
      </c>
      <c r="AL110" s="105">
        <f>IF(AF72&lt;'Opciones financieras'!$N$29,'Opciones financieras'!$M$29*100*('Opciones financieras'!$N$29-AF72-'Opciones financieras'!$O$29),0-'Opciones financieras'!$M$29*100*'Opciones financieras'!$O$29)</f>
        <v>0</v>
      </c>
      <c r="AM110" s="105">
        <f>IF(AF72&lt;'Opciones financieras'!$N$30,'Opciones financieras'!$M$30*100*('Opciones financieras'!$N$30-AF72-'Opciones financieras'!$O$30),0-'Opciones financieras'!$M$30*100*'Opciones financieras'!$O$30)</f>
        <v>0</v>
      </c>
      <c r="AN110" s="105">
        <f>IF(AF72&lt;'Opciones financieras'!$N$31,'Opciones financieras'!$M$31*100*('Opciones financieras'!$N$31-AF72-'Opciones financieras'!$O$31),0-'Opciones financieras'!$M$31*100*'Opciones financieras'!$O$31)</f>
        <v>0</v>
      </c>
      <c r="AO110" s="105">
        <f>IF(AF72&lt;'Opciones financieras'!$N$32,'Opciones financieras'!$M$32*100*('Opciones financieras'!$N$32-AF72-'Opciones financieras'!$O$32),0-'Opciones financieras'!$M$32*100*'Opciones financieras'!$O$32)</f>
        <v>0</v>
      </c>
      <c r="AP110" s="105">
        <f>IF(AF72&lt;'Opciones financieras'!$N$33,'Opciones financieras'!$M$33*100*('Opciones financieras'!$N$33-AF72-'Opciones financieras'!$O$33),0-'Opciones financieras'!$M$33*100*'Opciones financieras'!$O$33)</f>
        <v>0</v>
      </c>
      <c r="AQ110" s="105">
        <f>IF(AF72&lt;'Opciones financieras'!$N$34,'Opciones financieras'!$M$34*100*('Opciones financieras'!$N$34-AF72-'Opciones financieras'!$O$34),0-'Opciones financieras'!$M$34*100*'Opciones financieras'!$O$34)</f>
        <v>0</v>
      </c>
      <c r="AR110" s="105">
        <f>IF(AF72&lt;'Opciones financieras'!$N$35,'Opciones financieras'!$M$35*100*('Opciones financieras'!$N$35-AF72-'Opciones financieras'!$O$35),0-'Opciones financieras'!$M$35*100*'Opciones financieras'!$O$35)</f>
        <v>0</v>
      </c>
      <c r="AS110" s="105">
        <f>IF(AF72&lt;'Opciones financieras'!$N$36,'Opciones financieras'!$M$36*100*('Opciones financieras'!$N$36-AF72-'Opciones financieras'!$O$36),0-'Opciones financieras'!$M$36*100*'Opciones financieras'!$O$36)</f>
        <v>0</v>
      </c>
      <c r="AT110" s="105">
        <f>IF(AF72&lt;'Opciones financieras'!$N$37,'Opciones financieras'!$M$37*100*('Opciones financieras'!$N$37-AF72-'Opciones financieras'!$O$37),0-'Opciones financieras'!$M$37*100*'Opciones financieras'!$O$37)</f>
        <v>0</v>
      </c>
      <c r="AU110" s="105">
        <f>IF(AF72&lt;'Opciones financieras'!$N$38,'Opciones financieras'!$M$38*100*('Opciones financieras'!$N$38-AF72-'Opciones financieras'!$O$38),0-'Opciones financieras'!$M$38*100*'Opciones financieras'!$O$38)</f>
        <v>0</v>
      </c>
      <c r="AV110" s="105">
        <f>IF(AF72&lt;'Opciones financieras'!$N$39,'Opciones financieras'!$M$39*100*('Opciones financieras'!$N$39-AF72-'Opciones financieras'!$O$39),0-'Opciones financieras'!$M$39*100*'Opciones financieras'!$O$39)</f>
        <v>0</v>
      </c>
      <c r="AW110" s="105">
        <f>IF(AF72&lt;'Opciones financieras'!$N$40,'Opciones financieras'!$M$40*100*('Opciones financieras'!$N$40-AF72-'Opciones financieras'!$O$40),0-'Opciones financieras'!$M$40*100*'Opciones financieras'!$O$40)</f>
        <v>0</v>
      </c>
      <c r="AX110" s="105">
        <f>IF(AF72&lt;'Opciones financieras'!$N$41,'Opciones financieras'!$M$41*100*('Opciones financieras'!$N$41-AF72-'Opciones financieras'!$O$41),0-'Opciones financieras'!$M$41*100*'Opciones financieras'!$O$41)</f>
        <v>0</v>
      </c>
      <c r="AY110" s="105">
        <f>IF(AF72&lt;'Opciones financieras'!$N$42,'Opciones financieras'!$M$42*100*('Opciones financieras'!$N$42-AF72-'Opciones financieras'!$O$42),0-'Opciones financieras'!$M$42*100*'Opciones financieras'!$O$42)</f>
        <v>0</v>
      </c>
      <c r="AZ110" s="105">
        <f>IF(AF72&lt;'Opciones financieras'!$N$43,'Opciones financieras'!$M$43*100*('Opciones financieras'!$N$43-AF72-'Opciones financieras'!$O$43),0-'Opciones financieras'!$M$43*100*'Opciones financieras'!$O$43)</f>
        <v>0</v>
      </c>
    </row>
    <row r="111" spans="32:59" ht="15.75" customHeight="1">
      <c r="AG111" s="105">
        <f>IF(AF73&lt;'Opciones financieras'!$N$24,'Opciones financieras'!$M$24*100*('Opciones financieras'!$N$24-AF73-'Opciones financieras'!$O$24),0-'Opciones financieras'!$M$24*100*'Opciones financieras'!$O$24)</f>
        <v>0</v>
      </c>
      <c r="AH111" s="105">
        <f>IF(AF73&lt;'Opciones financieras'!$N$25,'Opciones financieras'!$M$25*100*('Opciones financieras'!$N$25-AF73-'Opciones financieras'!$O$25),0-'Opciones financieras'!$M$25*100*'Opciones financieras'!$O$25)</f>
        <v>0</v>
      </c>
      <c r="AI111" s="105">
        <f>IF(AF73&lt;'Opciones financieras'!$N$26,'Opciones financieras'!$M$26*100*('Opciones financieras'!$N$26-AF73-'Opciones financieras'!$O$26),0-'Opciones financieras'!$M$26*100*'Opciones financieras'!$O$26)</f>
        <v>0</v>
      </c>
      <c r="AJ111" s="105">
        <f>IF(AF73&lt;'Opciones financieras'!$N$27,'Opciones financieras'!$M$27*100*('Opciones financieras'!$N$27-AF73-'Opciones financieras'!$O$27),0-'Opciones financieras'!$M$27*100*'Opciones financieras'!$O$27)</f>
        <v>0</v>
      </c>
      <c r="AK111" s="105">
        <f>IF(AF73&lt;'Opciones financieras'!$N$28,'Opciones financieras'!$M$28*100*('Opciones financieras'!$N$28-AF73-'Opciones financieras'!$O$28),0-'Opciones financieras'!$M$28*100*'Opciones financieras'!$O$28)</f>
        <v>0</v>
      </c>
      <c r="AL111" s="105">
        <f>IF(AF73&lt;'Opciones financieras'!$N$29,'Opciones financieras'!$M$29*100*('Opciones financieras'!$N$29-AF73-'Opciones financieras'!$O$29),0-'Opciones financieras'!$M$29*100*'Opciones financieras'!$O$29)</f>
        <v>0</v>
      </c>
      <c r="AM111" s="105">
        <f>IF(AF73&lt;'Opciones financieras'!$N$30,'Opciones financieras'!$M$30*100*('Opciones financieras'!$N$30-AF73-'Opciones financieras'!$O$30),0-'Opciones financieras'!$M$30*100*'Opciones financieras'!$O$30)</f>
        <v>0</v>
      </c>
      <c r="AN111" s="105">
        <f>IF(AF73&lt;'Opciones financieras'!$N$31,'Opciones financieras'!$M$31*100*('Opciones financieras'!$N$31-AF73-'Opciones financieras'!$O$31),0-'Opciones financieras'!$M$31*100*'Opciones financieras'!$O$31)</f>
        <v>0</v>
      </c>
      <c r="AO111" s="105">
        <f>IF(AF73&lt;'Opciones financieras'!$N$32,'Opciones financieras'!$M$32*100*('Opciones financieras'!$N$32-AF73-'Opciones financieras'!$O$32),0-'Opciones financieras'!$M$32*100*'Opciones financieras'!$O$32)</f>
        <v>0</v>
      </c>
      <c r="AP111" s="105">
        <f>IF(AF73&lt;'Opciones financieras'!$N$33,'Opciones financieras'!$M$33*100*('Opciones financieras'!$N$33-AF73-'Opciones financieras'!$O$33),0-'Opciones financieras'!$M$33*100*'Opciones financieras'!$O$33)</f>
        <v>0</v>
      </c>
      <c r="AQ111" s="105">
        <f>IF(AF73&lt;'Opciones financieras'!$N$34,'Opciones financieras'!$M$34*100*('Opciones financieras'!$N$34-AF73-'Opciones financieras'!$O$34),0-'Opciones financieras'!$M$34*100*'Opciones financieras'!$O$34)</f>
        <v>0</v>
      </c>
      <c r="AR111" s="105">
        <f>IF(AF73&lt;'Opciones financieras'!$N$35,'Opciones financieras'!$M$35*100*('Opciones financieras'!$N$35-AF73-'Opciones financieras'!$O$35),0-'Opciones financieras'!$M$35*100*'Opciones financieras'!$O$35)</f>
        <v>0</v>
      </c>
      <c r="AS111" s="105">
        <f>IF(AF73&lt;'Opciones financieras'!$N$36,'Opciones financieras'!$M$36*100*('Opciones financieras'!$N$36-AF73-'Opciones financieras'!$O$36),0-'Opciones financieras'!$M$36*100*'Opciones financieras'!$O$36)</f>
        <v>0</v>
      </c>
      <c r="AT111" s="105">
        <f>IF(AF73&lt;'Opciones financieras'!$N$37,'Opciones financieras'!$M$37*100*('Opciones financieras'!$N$37-AF73-'Opciones financieras'!$O$37),0-'Opciones financieras'!$M$37*100*'Opciones financieras'!$O$37)</f>
        <v>0</v>
      </c>
      <c r="AU111" s="105">
        <f>IF(AF73&lt;'Opciones financieras'!$N$38,'Opciones financieras'!$M$38*100*('Opciones financieras'!$N$38-AF73-'Opciones financieras'!$O$38),0-'Opciones financieras'!$M$38*100*'Opciones financieras'!$O$38)</f>
        <v>0</v>
      </c>
      <c r="AV111" s="105">
        <f>IF(AF73&lt;'Opciones financieras'!$N$39,'Opciones financieras'!$M$39*100*('Opciones financieras'!$N$39-AF73-'Opciones financieras'!$O$39),0-'Opciones financieras'!$M$39*100*'Opciones financieras'!$O$39)</f>
        <v>0</v>
      </c>
      <c r="AW111" s="105">
        <f>IF(AF73&lt;'Opciones financieras'!$N$40,'Opciones financieras'!$M$40*100*('Opciones financieras'!$N$40-AF73-'Opciones financieras'!$O$40),0-'Opciones financieras'!$M$40*100*'Opciones financieras'!$O$40)</f>
        <v>0</v>
      </c>
      <c r="AX111" s="105">
        <f>IF(AF73&lt;'Opciones financieras'!$N$41,'Opciones financieras'!$M$41*100*('Opciones financieras'!$N$41-AF73-'Opciones financieras'!$O$41),0-'Opciones financieras'!$M$41*100*'Opciones financieras'!$O$41)</f>
        <v>0</v>
      </c>
      <c r="AY111" s="105">
        <f>IF(AF73&lt;'Opciones financieras'!$N$42,'Opciones financieras'!$M$42*100*('Opciones financieras'!$N$42-AF73-'Opciones financieras'!$O$42),0-'Opciones financieras'!$M$42*100*'Opciones financieras'!$O$42)</f>
        <v>0</v>
      </c>
      <c r="AZ111" s="105">
        <f>IF(AF73&lt;'Opciones financieras'!$N$43,'Opciones financieras'!$M$43*100*('Opciones financieras'!$N$43-AF73-'Opciones financieras'!$O$43),0-'Opciones financieras'!$M$43*100*'Opciones financieras'!$O$43)</f>
        <v>0</v>
      </c>
    </row>
    <row r="112" spans="32:59" ht="15.75" customHeight="1">
      <c r="AG112" s="105">
        <f>IF(AF74&lt;'Opciones financieras'!$N$24,'Opciones financieras'!$M$24*100*('Opciones financieras'!$N$24-AF74-'Opciones financieras'!$O$24),0-'Opciones financieras'!$M$24*100*'Opciones financieras'!$O$24)</f>
        <v>0</v>
      </c>
      <c r="AH112" s="105">
        <f>IF(AF74&lt;'Opciones financieras'!$N$25,'Opciones financieras'!$M$25*100*('Opciones financieras'!$N$25-AF74-'Opciones financieras'!$O$25),0-'Opciones financieras'!$M$25*100*'Opciones financieras'!$O$25)</f>
        <v>0</v>
      </c>
      <c r="AI112" s="105">
        <f>IF(AF74&lt;'Opciones financieras'!$N$26,'Opciones financieras'!$M$26*100*('Opciones financieras'!$N$26-AF74-'Opciones financieras'!$O$26),0-'Opciones financieras'!$M$26*100*'Opciones financieras'!$O$26)</f>
        <v>0</v>
      </c>
      <c r="AJ112" s="105">
        <f>IF(AF74&lt;'Opciones financieras'!$N$27,'Opciones financieras'!$M$27*100*('Opciones financieras'!$N$27-AF74-'Opciones financieras'!$O$27),0-'Opciones financieras'!$M$27*100*'Opciones financieras'!$O$27)</f>
        <v>0</v>
      </c>
      <c r="AK112" s="105">
        <f>IF(AF74&lt;'Opciones financieras'!$N$28,'Opciones financieras'!$M$28*100*('Opciones financieras'!$N$28-AF74-'Opciones financieras'!$O$28),0-'Opciones financieras'!$M$28*100*'Opciones financieras'!$O$28)</f>
        <v>0</v>
      </c>
      <c r="AL112" s="105">
        <f>IF(AF74&lt;'Opciones financieras'!$N$29,'Opciones financieras'!$M$29*100*('Opciones financieras'!$N$29-AF74-'Opciones financieras'!$O$29),0-'Opciones financieras'!$M$29*100*'Opciones financieras'!$O$29)</f>
        <v>0</v>
      </c>
      <c r="AM112" s="105">
        <f>IF(AF74&lt;'Opciones financieras'!$N$30,'Opciones financieras'!$M$30*100*('Opciones financieras'!$N$30-AF74-'Opciones financieras'!$O$30),0-'Opciones financieras'!$M$30*100*'Opciones financieras'!$O$30)</f>
        <v>0</v>
      </c>
      <c r="AN112" s="105">
        <f>IF(AF74&lt;'Opciones financieras'!$N$31,'Opciones financieras'!$M$31*100*('Opciones financieras'!$N$31-AF74-'Opciones financieras'!$O$31),0-'Opciones financieras'!$M$31*100*'Opciones financieras'!$O$31)</f>
        <v>0</v>
      </c>
      <c r="AO112" s="105">
        <f>IF(AF74&lt;'Opciones financieras'!$N$32,'Opciones financieras'!$M$32*100*('Opciones financieras'!$N$32-AF74-'Opciones financieras'!$O$32),0-'Opciones financieras'!$M$32*100*'Opciones financieras'!$O$32)</f>
        <v>0</v>
      </c>
      <c r="AP112" s="105">
        <f>IF(AF74&lt;'Opciones financieras'!$N$33,'Opciones financieras'!$M$33*100*('Opciones financieras'!$N$33-AF74-'Opciones financieras'!$O$33),0-'Opciones financieras'!$M$33*100*'Opciones financieras'!$O$33)</f>
        <v>0</v>
      </c>
      <c r="AQ112" s="105">
        <f>IF(AF74&lt;'Opciones financieras'!$N$34,'Opciones financieras'!$M$34*100*('Opciones financieras'!$N$34-AF74-'Opciones financieras'!$O$34),0-'Opciones financieras'!$M$34*100*'Opciones financieras'!$O$34)</f>
        <v>0</v>
      </c>
      <c r="AR112" s="105">
        <f>IF(AF74&lt;'Opciones financieras'!$N$35,'Opciones financieras'!$M$35*100*('Opciones financieras'!$N$35-AF74-'Opciones financieras'!$O$35),0-'Opciones financieras'!$M$35*100*'Opciones financieras'!$O$35)</f>
        <v>0</v>
      </c>
      <c r="AS112" s="105">
        <f>IF(AF74&lt;'Opciones financieras'!$N$36,'Opciones financieras'!$M$36*100*('Opciones financieras'!$N$36-AF74-'Opciones financieras'!$O$36),0-'Opciones financieras'!$M$36*100*'Opciones financieras'!$O$36)</f>
        <v>0</v>
      </c>
      <c r="AT112" s="105">
        <f>IF(AF74&lt;'Opciones financieras'!$N$37,'Opciones financieras'!$M$37*100*('Opciones financieras'!$N$37-AF74-'Opciones financieras'!$O$37),0-'Opciones financieras'!$M$37*100*'Opciones financieras'!$O$37)</f>
        <v>0</v>
      </c>
      <c r="AU112" s="105">
        <f>IF(AF74&lt;'Opciones financieras'!$N$38,'Opciones financieras'!$M$38*100*('Opciones financieras'!$N$38-AF74-'Opciones financieras'!$O$38),0-'Opciones financieras'!$M$38*100*'Opciones financieras'!$O$38)</f>
        <v>0</v>
      </c>
      <c r="AV112" s="105">
        <f>IF(AF74&lt;'Opciones financieras'!$N$39,'Opciones financieras'!$M$39*100*('Opciones financieras'!$N$39-AF74-'Opciones financieras'!$O$39),0-'Opciones financieras'!$M$39*100*'Opciones financieras'!$O$39)</f>
        <v>0</v>
      </c>
      <c r="AW112" s="105">
        <f>IF(AF74&lt;'Opciones financieras'!$N$40,'Opciones financieras'!$M$40*100*('Opciones financieras'!$N$40-AF74-'Opciones financieras'!$O$40),0-'Opciones financieras'!$M$40*100*'Opciones financieras'!$O$40)</f>
        <v>0</v>
      </c>
      <c r="AX112" s="105">
        <f>IF(AF74&lt;'Opciones financieras'!$N$41,'Opciones financieras'!$M$41*100*('Opciones financieras'!$N$41-AF74-'Opciones financieras'!$O$41),0-'Opciones financieras'!$M$41*100*'Opciones financieras'!$O$41)</f>
        <v>0</v>
      </c>
      <c r="AY112" s="105">
        <f>IF(AF74&lt;'Opciones financieras'!$N$42,'Opciones financieras'!$M$42*100*('Opciones financieras'!$N$42-AF74-'Opciones financieras'!$O$42),0-'Opciones financieras'!$M$42*100*'Opciones financieras'!$O$42)</f>
        <v>0</v>
      </c>
      <c r="AZ112" s="105">
        <f>IF(AF74&lt;'Opciones financieras'!$N$43,'Opciones financieras'!$M$43*100*('Opciones financieras'!$N$43-AF74-'Opciones financieras'!$O$43),0-'Opciones financieras'!$M$43*100*'Opciones financieras'!$O$43)</f>
        <v>0</v>
      </c>
    </row>
    <row r="113" spans="33:52" ht="15.75" customHeight="1">
      <c r="AG113" s="105">
        <f>IF(AF75&lt;'Opciones financieras'!$N$24,'Opciones financieras'!$M$24*100*('Opciones financieras'!$N$24-AF75-'Opciones financieras'!$O$24),0-'Opciones financieras'!$M$24*100*'Opciones financieras'!$O$24)</f>
        <v>0</v>
      </c>
      <c r="AH113" s="105">
        <f>IF(AF75&lt;'Opciones financieras'!$N$25,'Opciones financieras'!$M$25*100*('Opciones financieras'!$N$25-AF75-'Opciones financieras'!$O$25),0-'Opciones financieras'!$M$25*100*'Opciones financieras'!$O$25)</f>
        <v>0</v>
      </c>
      <c r="AI113" s="105">
        <f>IF(AF75&lt;'Opciones financieras'!$N$26,'Opciones financieras'!$M$26*100*('Opciones financieras'!$N$26-AF75-'Opciones financieras'!$O$26),0-'Opciones financieras'!$M$26*100*'Opciones financieras'!$O$26)</f>
        <v>0</v>
      </c>
      <c r="AJ113" s="105">
        <f>IF(AF75&lt;'Opciones financieras'!$N$27,'Opciones financieras'!$M$27*100*('Opciones financieras'!$N$27-AF75-'Opciones financieras'!$O$27),0-'Opciones financieras'!$M$27*100*'Opciones financieras'!$O$27)</f>
        <v>0</v>
      </c>
      <c r="AK113" s="105">
        <f>IF(AF75&lt;'Opciones financieras'!$N$28,'Opciones financieras'!$M$28*100*('Opciones financieras'!$N$28-AF75-'Opciones financieras'!$O$28),0-'Opciones financieras'!$M$28*100*'Opciones financieras'!$O$28)</f>
        <v>0</v>
      </c>
      <c r="AL113" s="105">
        <f>IF(AF75&lt;'Opciones financieras'!$N$29,'Opciones financieras'!$M$29*100*('Opciones financieras'!$N$29-AF75-'Opciones financieras'!$O$29),0-'Opciones financieras'!$M$29*100*'Opciones financieras'!$O$29)</f>
        <v>0</v>
      </c>
      <c r="AM113" s="105">
        <f>IF(AF75&lt;'Opciones financieras'!$N$30,'Opciones financieras'!$M$30*100*('Opciones financieras'!$N$30-AF75-'Opciones financieras'!$O$30),0-'Opciones financieras'!$M$30*100*'Opciones financieras'!$O$30)</f>
        <v>0</v>
      </c>
      <c r="AN113" s="105">
        <f>IF(AF75&lt;'Opciones financieras'!$N$31,'Opciones financieras'!$M$31*100*('Opciones financieras'!$N$31-AF75-'Opciones financieras'!$O$31),0-'Opciones financieras'!$M$31*100*'Opciones financieras'!$O$31)</f>
        <v>0</v>
      </c>
      <c r="AO113" s="105">
        <f>IF(AF75&lt;'Opciones financieras'!$N$32,'Opciones financieras'!$M$32*100*('Opciones financieras'!$N$32-AF75-'Opciones financieras'!$O$32),0-'Opciones financieras'!$M$32*100*'Opciones financieras'!$O$32)</f>
        <v>0</v>
      </c>
      <c r="AP113" s="105">
        <f>IF(AF75&lt;'Opciones financieras'!$N$33,'Opciones financieras'!$M$33*100*('Opciones financieras'!$N$33-AF75-'Opciones financieras'!$O$33),0-'Opciones financieras'!$M$33*100*'Opciones financieras'!$O$33)</f>
        <v>0</v>
      </c>
      <c r="AQ113" s="105">
        <f>IF(AF75&lt;'Opciones financieras'!$N$34,'Opciones financieras'!$M$34*100*('Opciones financieras'!$N$34-AF75-'Opciones financieras'!$O$34),0-'Opciones financieras'!$M$34*100*'Opciones financieras'!$O$34)</f>
        <v>0</v>
      </c>
      <c r="AR113" s="105">
        <f>IF(AF75&lt;'Opciones financieras'!$N$35,'Opciones financieras'!$M$35*100*('Opciones financieras'!$N$35-AF75-'Opciones financieras'!$O$35),0-'Opciones financieras'!$M$35*100*'Opciones financieras'!$O$35)</f>
        <v>0</v>
      </c>
      <c r="AS113" s="105">
        <f>IF(AF75&lt;'Opciones financieras'!$N$36,'Opciones financieras'!$M$36*100*('Opciones financieras'!$N$36-AF75-'Opciones financieras'!$O$36),0-'Opciones financieras'!$M$36*100*'Opciones financieras'!$O$36)</f>
        <v>0</v>
      </c>
      <c r="AT113" s="105">
        <f>IF(AF75&lt;'Opciones financieras'!$N$37,'Opciones financieras'!$M$37*100*('Opciones financieras'!$N$37-AF75-'Opciones financieras'!$O$37),0-'Opciones financieras'!$M$37*100*'Opciones financieras'!$O$37)</f>
        <v>0</v>
      </c>
      <c r="AU113" s="105">
        <f>IF(AF75&lt;'Opciones financieras'!$N$38,'Opciones financieras'!$M$38*100*('Opciones financieras'!$N$38-AF75-'Opciones financieras'!$O$38),0-'Opciones financieras'!$M$38*100*'Opciones financieras'!$O$38)</f>
        <v>0</v>
      </c>
      <c r="AV113" s="105">
        <f>IF(AF75&lt;'Opciones financieras'!$N$39,'Opciones financieras'!$M$39*100*('Opciones financieras'!$N$39-AF75-'Opciones financieras'!$O$39),0-'Opciones financieras'!$M$39*100*'Opciones financieras'!$O$39)</f>
        <v>0</v>
      </c>
      <c r="AW113" s="105">
        <f>IF(AF75&lt;'Opciones financieras'!$N$40,'Opciones financieras'!$M$40*100*('Opciones financieras'!$N$40-AF75-'Opciones financieras'!$O$40),0-'Opciones financieras'!$M$40*100*'Opciones financieras'!$O$40)</f>
        <v>0</v>
      </c>
      <c r="AX113" s="105">
        <f>IF(AF75&lt;'Opciones financieras'!$N$41,'Opciones financieras'!$M$41*100*('Opciones financieras'!$N$41-AF75-'Opciones financieras'!$O$41),0-'Opciones financieras'!$M$41*100*'Opciones financieras'!$O$41)</f>
        <v>0</v>
      </c>
      <c r="AY113" s="105">
        <f>IF(AF75&lt;'Opciones financieras'!$N$42,'Opciones financieras'!$M$42*100*('Opciones financieras'!$N$42-AF75-'Opciones financieras'!$O$42),0-'Opciones financieras'!$M$42*100*'Opciones financieras'!$O$42)</f>
        <v>0</v>
      </c>
      <c r="AZ113" s="105">
        <f>IF(AF75&lt;'Opciones financieras'!$N$43,'Opciones financieras'!$M$43*100*('Opciones financieras'!$N$43-AF75-'Opciones financieras'!$O$43),0-'Opciones financieras'!$M$43*100*'Opciones financieras'!$O$43)</f>
        <v>0</v>
      </c>
    </row>
    <row r="114" spans="33:52" ht="15.75" customHeight="1">
      <c r="AG114" s="105">
        <f>IF(AF76&lt;'Opciones financieras'!$N$24,'Opciones financieras'!$M$24*100*('Opciones financieras'!$N$24-AF76-'Opciones financieras'!$O$24),0-'Opciones financieras'!$M$24*100*'Opciones financieras'!$O$24)</f>
        <v>0</v>
      </c>
      <c r="AH114" s="105">
        <f>IF(AF76&lt;'Opciones financieras'!$N$25,'Opciones financieras'!$M$25*100*('Opciones financieras'!$N$25-AF76-'Opciones financieras'!$O$25),0-'Opciones financieras'!$M$25*100*'Opciones financieras'!$O$25)</f>
        <v>0</v>
      </c>
      <c r="AI114" s="105">
        <f>IF(AF76&lt;'Opciones financieras'!$N$26,'Opciones financieras'!$M$26*100*('Opciones financieras'!$N$26-AF76-'Opciones financieras'!$O$26),0-'Opciones financieras'!$M$26*100*'Opciones financieras'!$O$26)</f>
        <v>0</v>
      </c>
      <c r="AJ114" s="105">
        <f>IF(AF76&lt;'Opciones financieras'!$N$27,'Opciones financieras'!$M$27*100*('Opciones financieras'!$N$27-AF76-'Opciones financieras'!$O$27),0-'Opciones financieras'!$M$27*100*'Opciones financieras'!$O$27)</f>
        <v>0</v>
      </c>
      <c r="AK114" s="105">
        <f>IF(AF76&lt;'Opciones financieras'!$N$28,'Opciones financieras'!$M$28*100*('Opciones financieras'!$N$28-AF76-'Opciones financieras'!$O$28),0-'Opciones financieras'!$M$28*100*'Opciones financieras'!$O$28)</f>
        <v>0</v>
      </c>
      <c r="AL114" s="105">
        <f>IF(AF76&lt;'Opciones financieras'!$N$29,'Opciones financieras'!$M$29*100*('Opciones financieras'!$N$29-AF76-'Opciones financieras'!$O$29),0-'Opciones financieras'!$M$29*100*'Opciones financieras'!$O$29)</f>
        <v>0</v>
      </c>
      <c r="AM114" s="105">
        <f>IF(AF76&lt;'Opciones financieras'!$N$30,'Opciones financieras'!$M$30*100*('Opciones financieras'!$N$30-AF76-'Opciones financieras'!$O$30),0-'Opciones financieras'!$M$30*100*'Opciones financieras'!$O$30)</f>
        <v>0</v>
      </c>
      <c r="AN114" s="105">
        <f>IF(AF76&lt;'Opciones financieras'!$N$31,'Opciones financieras'!$M$31*100*('Opciones financieras'!$N$31-AF76-'Opciones financieras'!$O$31),0-'Opciones financieras'!$M$31*100*'Opciones financieras'!$O$31)</f>
        <v>0</v>
      </c>
      <c r="AO114" s="105">
        <f>IF(AF76&lt;'Opciones financieras'!$N$32,'Opciones financieras'!$M$32*100*('Opciones financieras'!$N$32-AF76-'Opciones financieras'!$O$32),0-'Opciones financieras'!$M$32*100*'Opciones financieras'!$O$32)</f>
        <v>0</v>
      </c>
      <c r="AP114" s="105">
        <f>IF(AF76&lt;'Opciones financieras'!$N$33,'Opciones financieras'!$M$33*100*('Opciones financieras'!$N$33-AF76-'Opciones financieras'!$O$33),0-'Opciones financieras'!$M$33*100*'Opciones financieras'!$O$33)</f>
        <v>0</v>
      </c>
      <c r="AQ114" s="105">
        <f>IF(AF76&lt;'Opciones financieras'!$N$34,'Opciones financieras'!$M$34*100*('Opciones financieras'!$N$34-AF76-'Opciones financieras'!$O$34),0-'Opciones financieras'!$M$34*100*'Opciones financieras'!$O$34)</f>
        <v>0</v>
      </c>
      <c r="AR114" s="105">
        <f>IF(AF76&lt;'Opciones financieras'!$N$35,'Opciones financieras'!$M$35*100*('Opciones financieras'!$N$35-AF76-'Opciones financieras'!$O$35),0-'Opciones financieras'!$M$35*100*'Opciones financieras'!$O$35)</f>
        <v>0</v>
      </c>
      <c r="AS114" s="105">
        <f>IF(AF76&lt;'Opciones financieras'!$N$36,'Opciones financieras'!$M$36*100*('Opciones financieras'!$N$36-AF76-'Opciones financieras'!$O$36),0-'Opciones financieras'!$M$36*100*'Opciones financieras'!$O$36)</f>
        <v>0</v>
      </c>
      <c r="AT114" s="105">
        <f>IF(AF76&lt;'Opciones financieras'!$N$37,'Opciones financieras'!$M$37*100*('Opciones financieras'!$N$37-AF76-'Opciones financieras'!$O$37),0-'Opciones financieras'!$M$37*100*'Opciones financieras'!$O$37)</f>
        <v>0</v>
      </c>
      <c r="AU114" s="105">
        <f>IF(AF76&lt;'Opciones financieras'!$N$38,'Opciones financieras'!$M$38*100*('Opciones financieras'!$N$38-AF76-'Opciones financieras'!$O$38),0-'Opciones financieras'!$M$38*100*'Opciones financieras'!$O$38)</f>
        <v>0</v>
      </c>
      <c r="AV114" s="105">
        <f>IF(AF76&lt;'Opciones financieras'!$N$39,'Opciones financieras'!$M$39*100*('Opciones financieras'!$N$39-AF76-'Opciones financieras'!$O$39),0-'Opciones financieras'!$M$39*100*'Opciones financieras'!$O$39)</f>
        <v>0</v>
      </c>
      <c r="AW114" s="105">
        <f>IF(AF76&lt;'Opciones financieras'!$N$40,'Opciones financieras'!$M$40*100*('Opciones financieras'!$N$40-AF76-'Opciones financieras'!$O$40),0-'Opciones financieras'!$M$40*100*'Opciones financieras'!$O$40)</f>
        <v>0</v>
      </c>
      <c r="AX114" s="105">
        <f>IF(AF76&lt;'Opciones financieras'!$N$41,'Opciones financieras'!$M$41*100*('Opciones financieras'!$N$41-AF76-'Opciones financieras'!$O$41),0-'Opciones financieras'!$M$41*100*'Opciones financieras'!$O$41)</f>
        <v>0</v>
      </c>
      <c r="AY114" s="105">
        <f>IF(AF76&lt;'Opciones financieras'!$N$42,'Opciones financieras'!$M$42*100*('Opciones financieras'!$N$42-AF76-'Opciones financieras'!$O$42),0-'Opciones financieras'!$M$42*100*'Opciones financieras'!$O$42)</f>
        <v>0</v>
      </c>
      <c r="AZ114" s="105">
        <f>IF(AF76&lt;'Opciones financieras'!$N$43,'Opciones financieras'!$M$43*100*('Opciones financieras'!$N$43-AF76-'Opciones financieras'!$O$43),0-'Opciones financieras'!$M$43*100*'Opciones financieras'!$O$43)</f>
        <v>0</v>
      </c>
    </row>
    <row r="115" spans="33:52" ht="15.75" customHeight="1">
      <c r="AG115" s="105">
        <f>IF(AF77&lt;'Opciones financieras'!$N$24,'Opciones financieras'!$M$24*100*('Opciones financieras'!$N$24-AF77-'Opciones financieras'!$O$24),0-'Opciones financieras'!$M$24*100*'Opciones financieras'!$O$24)</f>
        <v>0</v>
      </c>
      <c r="AH115" s="105">
        <f>IF(AF77&lt;'Opciones financieras'!$N$25,'Opciones financieras'!$M$25*100*('Opciones financieras'!$N$25-AF77-'Opciones financieras'!$O$25),0-'Opciones financieras'!$M$25*100*'Opciones financieras'!$O$25)</f>
        <v>0</v>
      </c>
      <c r="AI115" s="105">
        <f>IF(AF77&lt;'Opciones financieras'!$N$26,'Opciones financieras'!$M$26*100*('Opciones financieras'!$N$26-AF77-'Opciones financieras'!$O$26),0-'Opciones financieras'!$M$26*100*'Opciones financieras'!$O$26)</f>
        <v>0</v>
      </c>
      <c r="AJ115" s="105">
        <f>IF(AF77&lt;'Opciones financieras'!$N$27,'Opciones financieras'!$M$27*100*('Opciones financieras'!$N$27-AF77-'Opciones financieras'!$O$27),0-'Opciones financieras'!$M$27*100*'Opciones financieras'!$O$27)</f>
        <v>0</v>
      </c>
      <c r="AK115" s="105">
        <f>IF(AF77&lt;'Opciones financieras'!$N$28,'Opciones financieras'!$M$28*100*('Opciones financieras'!$N$28-AF77-'Opciones financieras'!$O$28),0-'Opciones financieras'!$M$28*100*'Opciones financieras'!$O$28)</f>
        <v>0</v>
      </c>
      <c r="AL115" s="105">
        <f>IF(AF77&lt;'Opciones financieras'!$N$29,'Opciones financieras'!$M$29*100*('Opciones financieras'!$N$29-AF77-'Opciones financieras'!$O$29),0-'Opciones financieras'!$M$29*100*'Opciones financieras'!$O$29)</f>
        <v>0</v>
      </c>
      <c r="AM115" s="105">
        <f>IF(AF77&lt;'Opciones financieras'!$N$30,'Opciones financieras'!$M$30*100*('Opciones financieras'!$N$30-AF77-'Opciones financieras'!$O$30),0-'Opciones financieras'!$M$30*100*'Opciones financieras'!$O$30)</f>
        <v>0</v>
      </c>
      <c r="AN115" s="105">
        <f>IF(AF77&lt;'Opciones financieras'!$N$31,'Opciones financieras'!$M$31*100*('Opciones financieras'!$N$31-AF77-'Opciones financieras'!$O$31),0-'Opciones financieras'!$M$31*100*'Opciones financieras'!$O$31)</f>
        <v>0</v>
      </c>
      <c r="AO115" s="105">
        <f>IF(AF77&lt;'Opciones financieras'!$N$32,'Opciones financieras'!$M$32*100*('Opciones financieras'!$N$32-AF77-'Opciones financieras'!$O$32),0-'Opciones financieras'!$M$32*100*'Opciones financieras'!$O$32)</f>
        <v>0</v>
      </c>
      <c r="AP115" s="105">
        <f>IF(AF77&lt;'Opciones financieras'!$N$33,'Opciones financieras'!$M$33*100*('Opciones financieras'!$N$33-AF77-'Opciones financieras'!$O$33),0-'Opciones financieras'!$M$33*100*'Opciones financieras'!$O$33)</f>
        <v>0</v>
      </c>
      <c r="AQ115" s="105">
        <f>IF(AF77&lt;'Opciones financieras'!$N$34,'Opciones financieras'!$M$34*100*('Opciones financieras'!$N$34-AF77-'Opciones financieras'!$O$34),0-'Opciones financieras'!$M$34*100*'Opciones financieras'!$O$34)</f>
        <v>0</v>
      </c>
      <c r="AR115" s="105">
        <f>IF(AF77&lt;'Opciones financieras'!$N$35,'Opciones financieras'!$M$35*100*('Opciones financieras'!$N$35-AF77-'Opciones financieras'!$O$35),0-'Opciones financieras'!$M$35*100*'Opciones financieras'!$O$35)</f>
        <v>0</v>
      </c>
      <c r="AS115" s="105">
        <f>IF(AF77&lt;'Opciones financieras'!$N$36,'Opciones financieras'!$M$36*100*('Opciones financieras'!$N$36-AF77-'Opciones financieras'!$O$36),0-'Opciones financieras'!$M$36*100*'Opciones financieras'!$O$36)</f>
        <v>0</v>
      </c>
      <c r="AT115" s="105">
        <f>IF(AF77&lt;'Opciones financieras'!$N$37,'Opciones financieras'!$M$37*100*('Opciones financieras'!$N$37-AF77-'Opciones financieras'!$O$37),0-'Opciones financieras'!$M$37*100*'Opciones financieras'!$O$37)</f>
        <v>0</v>
      </c>
      <c r="AU115" s="105">
        <f>IF(AF77&lt;'Opciones financieras'!$N$38,'Opciones financieras'!$M$38*100*('Opciones financieras'!$N$38-AF77-'Opciones financieras'!$O$38),0-'Opciones financieras'!$M$38*100*'Opciones financieras'!$O$38)</f>
        <v>0</v>
      </c>
      <c r="AV115" s="105">
        <f>IF(AF77&lt;'Opciones financieras'!$N$39,'Opciones financieras'!$M$39*100*('Opciones financieras'!$N$39-AF77-'Opciones financieras'!$O$39),0-'Opciones financieras'!$M$39*100*'Opciones financieras'!$O$39)</f>
        <v>0</v>
      </c>
      <c r="AW115" s="105">
        <f>IF(AF77&lt;'Opciones financieras'!$N$40,'Opciones financieras'!$M$40*100*('Opciones financieras'!$N$40-AF77-'Opciones financieras'!$O$40),0-'Opciones financieras'!$M$40*100*'Opciones financieras'!$O$40)</f>
        <v>0</v>
      </c>
      <c r="AX115" s="105">
        <f>IF(AF77&lt;'Opciones financieras'!$N$41,'Opciones financieras'!$M$41*100*('Opciones financieras'!$N$41-AF77-'Opciones financieras'!$O$41),0-'Opciones financieras'!$M$41*100*'Opciones financieras'!$O$41)</f>
        <v>0</v>
      </c>
      <c r="AY115" s="105">
        <f>IF(AF77&lt;'Opciones financieras'!$N$42,'Opciones financieras'!$M$42*100*('Opciones financieras'!$N$42-AF77-'Opciones financieras'!$O$42),0-'Opciones financieras'!$M$42*100*'Opciones financieras'!$O$42)</f>
        <v>0</v>
      </c>
      <c r="AZ115" s="105">
        <f>IF(AF77&lt;'Opciones financieras'!$N$43,'Opciones financieras'!$M$43*100*('Opciones financieras'!$N$43-AF77-'Opciones financieras'!$O$43),0-'Opciones financieras'!$M$43*100*'Opciones financieras'!$O$43)</f>
        <v>0</v>
      </c>
    </row>
    <row r="116" spans="33:52" ht="15.75" customHeight="1">
      <c r="AG116" s="105">
        <f>IF(AF78&lt;'Opciones financieras'!$N$24,'Opciones financieras'!$M$24*100*('Opciones financieras'!$N$24-AF78-'Opciones financieras'!$O$24),0-'Opciones financieras'!$M$24*100*'Opciones financieras'!$O$24)</f>
        <v>0</v>
      </c>
      <c r="AH116" s="105">
        <f>IF(AF78&lt;'Opciones financieras'!$N$25,'Opciones financieras'!$M$25*100*('Opciones financieras'!$N$25-AF78-'Opciones financieras'!$O$25),0-'Opciones financieras'!$M$25*100*'Opciones financieras'!$O$25)</f>
        <v>0</v>
      </c>
      <c r="AI116" s="105">
        <f>IF(AF78&lt;'Opciones financieras'!$N$26,'Opciones financieras'!$M$26*100*('Opciones financieras'!$N$26-AF78-'Opciones financieras'!$O$26),0-'Opciones financieras'!$M$26*100*'Opciones financieras'!$O$26)</f>
        <v>0</v>
      </c>
      <c r="AJ116" s="105">
        <f>IF(AF78&lt;'Opciones financieras'!$N$27,'Opciones financieras'!$M$27*100*('Opciones financieras'!$N$27-AF78-'Opciones financieras'!$O$27),0-'Opciones financieras'!$M$27*100*'Opciones financieras'!$O$27)</f>
        <v>0</v>
      </c>
      <c r="AK116" s="105">
        <f>IF(AF78&lt;'Opciones financieras'!$N$28,'Opciones financieras'!$M$28*100*('Opciones financieras'!$N$28-AF78-'Opciones financieras'!$O$28),0-'Opciones financieras'!$M$28*100*'Opciones financieras'!$O$28)</f>
        <v>0</v>
      </c>
      <c r="AL116" s="105">
        <f>IF(AF78&lt;'Opciones financieras'!$N$29,'Opciones financieras'!$M$29*100*('Opciones financieras'!$N$29-AF78-'Opciones financieras'!$O$29),0-'Opciones financieras'!$M$29*100*'Opciones financieras'!$O$29)</f>
        <v>0</v>
      </c>
      <c r="AM116" s="105">
        <f>IF(AF78&lt;'Opciones financieras'!$N$30,'Opciones financieras'!$M$30*100*('Opciones financieras'!$N$30-AF78-'Opciones financieras'!$O$30),0-'Opciones financieras'!$M$30*100*'Opciones financieras'!$O$30)</f>
        <v>0</v>
      </c>
      <c r="AN116" s="105">
        <f>IF(AF78&lt;'Opciones financieras'!$N$31,'Opciones financieras'!$M$31*100*('Opciones financieras'!$N$31-AF78-'Opciones financieras'!$O$31),0-'Opciones financieras'!$M$31*100*'Opciones financieras'!$O$31)</f>
        <v>0</v>
      </c>
      <c r="AO116" s="105">
        <f>IF(AF78&lt;'Opciones financieras'!$N$32,'Opciones financieras'!$M$32*100*('Opciones financieras'!$N$32-AF78-'Opciones financieras'!$O$32),0-'Opciones financieras'!$M$32*100*'Opciones financieras'!$O$32)</f>
        <v>0</v>
      </c>
      <c r="AP116" s="105">
        <f>IF(AF78&lt;'Opciones financieras'!$N$33,'Opciones financieras'!$M$33*100*('Opciones financieras'!$N$33-AF78-'Opciones financieras'!$O$33),0-'Opciones financieras'!$M$33*100*'Opciones financieras'!$O$33)</f>
        <v>0</v>
      </c>
      <c r="AQ116" s="105">
        <f>IF(AF78&lt;'Opciones financieras'!$N$34,'Opciones financieras'!$M$34*100*('Opciones financieras'!$N$34-AF78-'Opciones financieras'!$O$34),0-'Opciones financieras'!$M$34*100*'Opciones financieras'!$O$34)</f>
        <v>0</v>
      </c>
      <c r="AR116" s="105">
        <f>IF(AF78&lt;'Opciones financieras'!$N$35,'Opciones financieras'!$M$35*100*('Opciones financieras'!$N$35-AF78-'Opciones financieras'!$O$35),0-'Opciones financieras'!$M$35*100*'Opciones financieras'!$O$35)</f>
        <v>0</v>
      </c>
      <c r="AS116" s="105">
        <f>IF(AF78&lt;'Opciones financieras'!$N$36,'Opciones financieras'!$M$36*100*('Opciones financieras'!$N$36-AF78-'Opciones financieras'!$O$36),0-'Opciones financieras'!$M$36*100*'Opciones financieras'!$O$36)</f>
        <v>0</v>
      </c>
      <c r="AT116" s="105">
        <f>IF(AF78&lt;'Opciones financieras'!$N$37,'Opciones financieras'!$M$37*100*('Opciones financieras'!$N$37-AF78-'Opciones financieras'!$O$37),0-'Opciones financieras'!$M$37*100*'Opciones financieras'!$O$37)</f>
        <v>0</v>
      </c>
      <c r="AU116" s="105">
        <f>IF(AF78&lt;'Opciones financieras'!$N$38,'Opciones financieras'!$M$38*100*('Opciones financieras'!$N$38-AF78-'Opciones financieras'!$O$38),0-'Opciones financieras'!$M$38*100*'Opciones financieras'!$O$38)</f>
        <v>0</v>
      </c>
      <c r="AV116" s="105">
        <f>IF(AF78&lt;'Opciones financieras'!$N$39,'Opciones financieras'!$M$39*100*('Opciones financieras'!$N$39-AF78-'Opciones financieras'!$O$39),0-'Opciones financieras'!$M$39*100*'Opciones financieras'!$O$39)</f>
        <v>0</v>
      </c>
      <c r="AW116" s="105">
        <f>IF(AF78&lt;'Opciones financieras'!$N$40,'Opciones financieras'!$M$40*100*('Opciones financieras'!$N$40-AF78-'Opciones financieras'!$O$40),0-'Opciones financieras'!$M$40*100*'Opciones financieras'!$O$40)</f>
        <v>0</v>
      </c>
      <c r="AX116" s="105">
        <f>IF(AF78&lt;'Opciones financieras'!$N$41,'Opciones financieras'!$M$41*100*('Opciones financieras'!$N$41-AF78-'Opciones financieras'!$O$41),0-'Opciones financieras'!$M$41*100*'Opciones financieras'!$O$41)</f>
        <v>0</v>
      </c>
      <c r="AY116" s="105">
        <f>IF(AF78&lt;'Opciones financieras'!$N$42,'Opciones financieras'!$M$42*100*('Opciones financieras'!$N$42-AF78-'Opciones financieras'!$O$42),0-'Opciones financieras'!$M$42*100*'Opciones financieras'!$O$42)</f>
        <v>0</v>
      </c>
      <c r="AZ116" s="105">
        <f>IF(AF78&lt;'Opciones financieras'!$N$43,'Opciones financieras'!$M$43*100*('Opciones financieras'!$N$43-AF78-'Opciones financieras'!$O$43),0-'Opciones financieras'!$M$43*100*'Opciones financieras'!$O$43)</f>
        <v>0</v>
      </c>
    </row>
    <row r="117" spans="33:52" ht="15.75" customHeight="1">
      <c r="AG117" s="105">
        <f>IF(AF79&lt;'Opciones financieras'!$N$24,'Opciones financieras'!$M$24*100*('Opciones financieras'!$N$24-AF79-'Opciones financieras'!$O$24),0-'Opciones financieras'!$M$24*100*'Opciones financieras'!$O$24)</f>
        <v>0</v>
      </c>
      <c r="AH117" s="105">
        <f>IF(AF79&lt;'Opciones financieras'!$N$25,'Opciones financieras'!$M$25*100*('Opciones financieras'!$N$25-AF79-'Opciones financieras'!$O$25),0-'Opciones financieras'!$M$25*100*'Opciones financieras'!$O$25)</f>
        <v>0</v>
      </c>
      <c r="AI117" s="105">
        <f>IF(AF79&lt;'Opciones financieras'!$N$26,'Opciones financieras'!$M$26*100*('Opciones financieras'!$N$26-AF79-'Opciones financieras'!$O$26),0-'Opciones financieras'!$M$26*100*'Opciones financieras'!$O$26)</f>
        <v>0</v>
      </c>
      <c r="AJ117" s="105">
        <f>IF(AF79&lt;'Opciones financieras'!$N$27,'Opciones financieras'!$M$27*100*('Opciones financieras'!$N$27-AF79-'Opciones financieras'!$O$27),0-'Opciones financieras'!$M$27*100*'Opciones financieras'!$O$27)</f>
        <v>0</v>
      </c>
      <c r="AK117" s="105">
        <f>IF(AF79&lt;'Opciones financieras'!$N$28,'Opciones financieras'!$M$28*100*('Opciones financieras'!$N$28-AF79-'Opciones financieras'!$O$28),0-'Opciones financieras'!$M$28*100*'Opciones financieras'!$O$28)</f>
        <v>0</v>
      </c>
      <c r="AL117" s="105">
        <f>IF(AF79&lt;'Opciones financieras'!$N$29,'Opciones financieras'!$M$29*100*('Opciones financieras'!$N$29-AF79-'Opciones financieras'!$O$29),0-'Opciones financieras'!$M$29*100*'Opciones financieras'!$O$29)</f>
        <v>0</v>
      </c>
      <c r="AM117" s="105">
        <f>IF(AF79&lt;'Opciones financieras'!$N$30,'Opciones financieras'!$M$30*100*('Opciones financieras'!$N$30-AF79-'Opciones financieras'!$O$30),0-'Opciones financieras'!$M$30*100*'Opciones financieras'!$O$30)</f>
        <v>0</v>
      </c>
      <c r="AN117" s="105">
        <f>IF(AF79&lt;'Opciones financieras'!$N$31,'Opciones financieras'!$M$31*100*('Opciones financieras'!$N$31-AF79-'Opciones financieras'!$O$31),0-'Opciones financieras'!$M$31*100*'Opciones financieras'!$O$31)</f>
        <v>0</v>
      </c>
      <c r="AO117" s="105">
        <f>IF(AF79&lt;'Opciones financieras'!$N$32,'Opciones financieras'!$M$32*100*('Opciones financieras'!$N$32-AF79-'Opciones financieras'!$O$32),0-'Opciones financieras'!$M$32*100*'Opciones financieras'!$O$32)</f>
        <v>0</v>
      </c>
      <c r="AP117" s="105">
        <f>IF(AF79&lt;'Opciones financieras'!$N$33,'Opciones financieras'!$M$33*100*('Opciones financieras'!$N$33-AF79-'Opciones financieras'!$O$33),0-'Opciones financieras'!$M$33*100*'Opciones financieras'!$O$33)</f>
        <v>0</v>
      </c>
      <c r="AQ117" s="105">
        <f>IF(AF79&lt;'Opciones financieras'!$N$34,'Opciones financieras'!$M$34*100*('Opciones financieras'!$N$34-AF79-'Opciones financieras'!$O$34),0-'Opciones financieras'!$M$34*100*'Opciones financieras'!$O$34)</f>
        <v>0</v>
      </c>
      <c r="AR117" s="105">
        <f>IF(AF79&lt;'Opciones financieras'!$N$35,'Opciones financieras'!$M$35*100*('Opciones financieras'!$N$35-AF79-'Opciones financieras'!$O$35),0-'Opciones financieras'!$M$35*100*'Opciones financieras'!$O$35)</f>
        <v>0</v>
      </c>
      <c r="AS117" s="105">
        <f>IF(AF79&lt;'Opciones financieras'!$N$36,'Opciones financieras'!$M$36*100*('Opciones financieras'!$N$36-AF79-'Opciones financieras'!$O$36),0-'Opciones financieras'!$M$36*100*'Opciones financieras'!$O$36)</f>
        <v>0</v>
      </c>
      <c r="AT117" s="105">
        <f>IF(AF79&lt;'Opciones financieras'!$N$37,'Opciones financieras'!$M$37*100*('Opciones financieras'!$N$37-AF79-'Opciones financieras'!$O$37),0-'Opciones financieras'!$M$37*100*'Opciones financieras'!$O$37)</f>
        <v>0</v>
      </c>
      <c r="AU117" s="105">
        <f>IF(AF79&lt;'Opciones financieras'!$N$38,'Opciones financieras'!$M$38*100*('Opciones financieras'!$N$38-AF79-'Opciones financieras'!$O$38),0-'Opciones financieras'!$M$38*100*'Opciones financieras'!$O$38)</f>
        <v>0</v>
      </c>
      <c r="AV117" s="105">
        <f>IF(AF79&lt;'Opciones financieras'!$N$39,'Opciones financieras'!$M$39*100*('Opciones financieras'!$N$39-AF79-'Opciones financieras'!$O$39),0-'Opciones financieras'!$M$39*100*'Opciones financieras'!$O$39)</f>
        <v>0</v>
      </c>
      <c r="AW117" s="105">
        <f>IF(AF79&lt;'Opciones financieras'!$N$40,'Opciones financieras'!$M$40*100*('Opciones financieras'!$N$40-AF79-'Opciones financieras'!$O$40),0-'Opciones financieras'!$M$40*100*'Opciones financieras'!$O$40)</f>
        <v>0</v>
      </c>
      <c r="AX117" s="105">
        <f>IF(AF79&lt;'Opciones financieras'!$N$41,'Opciones financieras'!$M$41*100*('Opciones financieras'!$N$41-AF79-'Opciones financieras'!$O$41),0-'Opciones financieras'!$M$41*100*'Opciones financieras'!$O$41)</f>
        <v>0</v>
      </c>
      <c r="AY117" s="105">
        <f>IF(AF79&lt;'Opciones financieras'!$N$42,'Opciones financieras'!$M$42*100*('Opciones financieras'!$N$42-AF79-'Opciones financieras'!$O$42),0-'Opciones financieras'!$M$42*100*'Opciones financieras'!$O$42)</f>
        <v>0</v>
      </c>
      <c r="AZ117" s="105">
        <f>IF(AF79&lt;'Opciones financieras'!$N$43,'Opciones financieras'!$M$43*100*('Opciones financieras'!$N$43-AF79-'Opciones financieras'!$O$43),0-'Opciones financieras'!$M$43*100*'Opciones financieras'!$O$43)</f>
        <v>0</v>
      </c>
    </row>
    <row r="118" spans="33:52" ht="15.75" customHeight="1">
      <c r="AG118" s="105">
        <f>IF(AF80&lt;'Opciones financieras'!$N$24,'Opciones financieras'!$M$24*100*('Opciones financieras'!$N$24-AF80-'Opciones financieras'!$O$24),0-'Opciones financieras'!$M$24*100*'Opciones financieras'!$O$24)</f>
        <v>0</v>
      </c>
      <c r="AH118" s="105">
        <f>IF(AF80&lt;'Opciones financieras'!$N$25,'Opciones financieras'!$M$25*100*('Opciones financieras'!$N$25-AF80-'Opciones financieras'!$O$25),0-'Opciones financieras'!$M$25*100*'Opciones financieras'!$O$25)</f>
        <v>0</v>
      </c>
      <c r="AI118" s="105">
        <f>IF(AF80&lt;'Opciones financieras'!$N$26,'Opciones financieras'!$M$26*100*('Opciones financieras'!$N$26-AF80-'Opciones financieras'!$O$26),0-'Opciones financieras'!$M$26*100*'Opciones financieras'!$O$26)</f>
        <v>0</v>
      </c>
      <c r="AJ118" s="105">
        <f>IF(AF80&lt;'Opciones financieras'!$N$27,'Opciones financieras'!$M$27*100*('Opciones financieras'!$N$27-AF80-'Opciones financieras'!$O$27),0-'Opciones financieras'!$M$27*100*'Opciones financieras'!$O$27)</f>
        <v>0</v>
      </c>
      <c r="AK118" s="105">
        <f>IF(AF80&lt;'Opciones financieras'!$N$28,'Opciones financieras'!$M$28*100*('Opciones financieras'!$N$28-AF80-'Opciones financieras'!$O$28),0-'Opciones financieras'!$M$28*100*'Opciones financieras'!$O$28)</f>
        <v>0</v>
      </c>
      <c r="AL118" s="105">
        <f>IF(AF80&lt;'Opciones financieras'!$N$29,'Opciones financieras'!$M$29*100*('Opciones financieras'!$N$29-AF80-'Opciones financieras'!$O$29),0-'Opciones financieras'!$M$29*100*'Opciones financieras'!$O$29)</f>
        <v>0</v>
      </c>
      <c r="AM118" s="105">
        <f>IF(AF80&lt;'Opciones financieras'!$N$30,'Opciones financieras'!$M$30*100*('Opciones financieras'!$N$30-AF80-'Opciones financieras'!$O$30),0-'Opciones financieras'!$M$30*100*'Opciones financieras'!$O$30)</f>
        <v>0</v>
      </c>
      <c r="AN118" s="105">
        <f>IF(AF80&lt;'Opciones financieras'!$N$31,'Opciones financieras'!$M$31*100*('Opciones financieras'!$N$31-AF80-'Opciones financieras'!$O$31),0-'Opciones financieras'!$M$31*100*'Opciones financieras'!$O$31)</f>
        <v>0</v>
      </c>
      <c r="AO118" s="105">
        <f>IF(AF80&lt;'Opciones financieras'!$N$32,'Opciones financieras'!$M$32*100*('Opciones financieras'!$N$32-AF80-'Opciones financieras'!$O$32),0-'Opciones financieras'!$M$32*100*'Opciones financieras'!$O$32)</f>
        <v>0</v>
      </c>
      <c r="AP118" s="105">
        <f>IF(AF80&lt;'Opciones financieras'!$N$33,'Opciones financieras'!$M$33*100*('Opciones financieras'!$N$33-AF80-'Opciones financieras'!$O$33),0-'Opciones financieras'!$M$33*100*'Opciones financieras'!$O$33)</f>
        <v>0</v>
      </c>
      <c r="AQ118" s="105">
        <f>IF(AF80&lt;'Opciones financieras'!$N$34,'Opciones financieras'!$M$34*100*('Opciones financieras'!$N$34-AF80-'Opciones financieras'!$O$34),0-'Opciones financieras'!$M$34*100*'Opciones financieras'!$O$34)</f>
        <v>0</v>
      </c>
      <c r="AR118" s="105">
        <f>IF(AF80&lt;'Opciones financieras'!$N$35,'Opciones financieras'!$M$35*100*('Opciones financieras'!$N$35-AF80-'Opciones financieras'!$O$35),0-'Opciones financieras'!$M$35*100*'Opciones financieras'!$O$35)</f>
        <v>0</v>
      </c>
      <c r="AS118" s="105">
        <f>IF(AF80&lt;'Opciones financieras'!$N$36,'Opciones financieras'!$M$36*100*('Opciones financieras'!$N$36-AF80-'Opciones financieras'!$O$36),0-'Opciones financieras'!$M$36*100*'Opciones financieras'!$O$36)</f>
        <v>0</v>
      </c>
      <c r="AT118" s="105">
        <f>IF(AF80&lt;'Opciones financieras'!$N$37,'Opciones financieras'!$M$37*100*('Opciones financieras'!$N$37-AF80-'Opciones financieras'!$O$37),0-'Opciones financieras'!$M$37*100*'Opciones financieras'!$O$37)</f>
        <v>0</v>
      </c>
      <c r="AU118" s="105">
        <f>IF(AF80&lt;'Opciones financieras'!$N$38,'Opciones financieras'!$M$38*100*('Opciones financieras'!$N$38-AF80-'Opciones financieras'!$O$38),0-'Opciones financieras'!$M$38*100*'Opciones financieras'!$O$38)</f>
        <v>0</v>
      </c>
      <c r="AV118" s="105">
        <f>IF(AF80&lt;'Opciones financieras'!$N$39,'Opciones financieras'!$M$39*100*('Opciones financieras'!$N$39-AF80-'Opciones financieras'!$O$39),0-'Opciones financieras'!$M$39*100*'Opciones financieras'!$O$39)</f>
        <v>0</v>
      </c>
      <c r="AW118" s="105">
        <f>IF(AF80&lt;'Opciones financieras'!$N$40,'Opciones financieras'!$M$40*100*('Opciones financieras'!$N$40-AF80-'Opciones financieras'!$O$40),0-'Opciones financieras'!$M$40*100*'Opciones financieras'!$O$40)</f>
        <v>0</v>
      </c>
      <c r="AX118" s="105">
        <f>IF(AF80&lt;'Opciones financieras'!$N$41,'Opciones financieras'!$M$41*100*('Opciones financieras'!$N$41-AF80-'Opciones financieras'!$O$41),0-'Opciones financieras'!$M$41*100*'Opciones financieras'!$O$41)</f>
        <v>0</v>
      </c>
      <c r="AY118" s="105">
        <f>IF(AF80&lt;'Opciones financieras'!$N$42,'Opciones financieras'!$M$42*100*('Opciones financieras'!$N$42-AF80-'Opciones financieras'!$O$42),0-'Opciones financieras'!$M$42*100*'Opciones financieras'!$O$42)</f>
        <v>0</v>
      </c>
      <c r="AZ118" s="105">
        <f>IF(AF80&lt;'Opciones financieras'!$N$43,'Opciones financieras'!$M$43*100*('Opciones financieras'!$N$43-AF80-'Opciones financieras'!$O$43),0-'Opciones financieras'!$M$43*100*'Opciones financieras'!$O$43)</f>
        <v>0</v>
      </c>
    </row>
    <row r="119" spans="33:52" ht="15.75" customHeight="1">
      <c r="AG119" s="105">
        <f>IF(AF81&lt;'Opciones financieras'!$N$24,'Opciones financieras'!$M$24*100*('Opciones financieras'!$N$24-AF81-'Opciones financieras'!$O$24),0-'Opciones financieras'!$M$24*100*'Opciones financieras'!$O$24)</f>
        <v>0</v>
      </c>
      <c r="AH119" s="105">
        <f>IF(AF81&lt;'Opciones financieras'!$N$25,'Opciones financieras'!$M$25*100*('Opciones financieras'!$N$25-AF81-'Opciones financieras'!$O$25),0-'Opciones financieras'!$M$25*100*'Opciones financieras'!$O$25)</f>
        <v>0</v>
      </c>
      <c r="AI119" s="105">
        <f>IF(AF81&lt;'Opciones financieras'!$N$26,'Opciones financieras'!$M$26*100*('Opciones financieras'!$N$26-AF81-'Opciones financieras'!$O$26),0-'Opciones financieras'!$M$26*100*'Opciones financieras'!$O$26)</f>
        <v>0</v>
      </c>
      <c r="AJ119" s="105">
        <f>IF(AF81&lt;'Opciones financieras'!$N$27,'Opciones financieras'!$M$27*100*('Opciones financieras'!$N$27-AF81-'Opciones financieras'!$O$27),0-'Opciones financieras'!$M$27*100*'Opciones financieras'!$O$27)</f>
        <v>0</v>
      </c>
      <c r="AK119" s="105">
        <f>IF(AF81&lt;'Opciones financieras'!$N$28,'Opciones financieras'!$M$28*100*('Opciones financieras'!$N$28-AF81-'Opciones financieras'!$O$28),0-'Opciones financieras'!$M$28*100*'Opciones financieras'!$O$28)</f>
        <v>0</v>
      </c>
      <c r="AL119" s="105">
        <f>IF(AF81&lt;'Opciones financieras'!$N$29,'Opciones financieras'!$M$29*100*('Opciones financieras'!$N$29-AF81-'Opciones financieras'!$O$29),0-'Opciones financieras'!$M$29*100*'Opciones financieras'!$O$29)</f>
        <v>0</v>
      </c>
      <c r="AM119" s="105">
        <f>IF(AF81&lt;'Opciones financieras'!$N$30,'Opciones financieras'!$M$30*100*('Opciones financieras'!$N$30-AF81-'Opciones financieras'!$O$30),0-'Opciones financieras'!$M$30*100*'Opciones financieras'!$O$30)</f>
        <v>0</v>
      </c>
      <c r="AN119" s="105">
        <f>IF(AF81&lt;'Opciones financieras'!$N$31,'Opciones financieras'!$M$31*100*('Opciones financieras'!$N$31-AF81-'Opciones financieras'!$O$31),0-'Opciones financieras'!$M$31*100*'Opciones financieras'!$O$31)</f>
        <v>0</v>
      </c>
      <c r="AO119" s="105">
        <f>IF(AF81&lt;'Opciones financieras'!$N$32,'Opciones financieras'!$M$32*100*('Opciones financieras'!$N$32-AF81-'Opciones financieras'!$O$32),0-'Opciones financieras'!$M$32*100*'Opciones financieras'!$O$32)</f>
        <v>0</v>
      </c>
      <c r="AP119" s="105">
        <f>IF(AF81&lt;'Opciones financieras'!$N$33,'Opciones financieras'!$M$33*100*('Opciones financieras'!$N$33-AF81-'Opciones financieras'!$O$33),0-'Opciones financieras'!$M$33*100*'Opciones financieras'!$O$33)</f>
        <v>0</v>
      </c>
      <c r="AQ119" s="105">
        <f>IF(AF81&lt;'Opciones financieras'!$N$34,'Opciones financieras'!$M$34*100*('Opciones financieras'!$N$34-AF81-'Opciones financieras'!$O$34),0-'Opciones financieras'!$M$34*100*'Opciones financieras'!$O$34)</f>
        <v>0</v>
      </c>
      <c r="AR119" s="105">
        <f>IF(AF81&lt;'Opciones financieras'!$N$35,'Opciones financieras'!$M$35*100*('Opciones financieras'!$N$35-AF81-'Opciones financieras'!$O$35),0-'Opciones financieras'!$M$35*100*'Opciones financieras'!$O$35)</f>
        <v>0</v>
      </c>
      <c r="AS119" s="105">
        <f>IF(AF81&lt;'Opciones financieras'!$N$36,'Opciones financieras'!$M$36*100*('Opciones financieras'!$N$36-AF81-'Opciones financieras'!$O$36),0-'Opciones financieras'!$M$36*100*'Opciones financieras'!$O$36)</f>
        <v>0</v>
      </c>
      <c r="AT119" s="105">
        <f>IF(AF81&lt;'Opciones financieras'!$N$37,'Opciones financieras'!$M$37*100*('Opciones financieras'!$N$37-AF81-'Opciones financieras'!$O$37),0-'Opciones financieras'!$M$37*100*'Opciones financieras'!$O$37)</f>
        <v>0</v>
      </c>
      <c r="AU119" s="105">
        <f>IF(AF81&lt;'Opciones financieras'!$N$38,'Opciones financieras'!$M$38*100*('Opciones financieras'!$N$38-AF81-'Opciones financieras'!$O$38),0-'Opciones financieras'!$M$38*100*'Opciones financieras'!$O$38)</f>
        <v>0</v>
      </c>
      <c r="AV119" s="105">
        <f>IF(AF81&lt;'Opciones financieras'!$N$39,'Opciones financieras'!$M$39*100*('Opciones financieras'!$N$39-AF81-'Opciones financieras'!$O$39),0-'Opciones financieras'!$M$39*100*'Opciones financieras'!$O$39)</f>
        <v>0</v>
      </c>
      <c r="AW119" s="105">
        <f>IF(AF81&lt;'Opciones financieras'!$N$40,'Opciones financieras'!$M$40*100*('Opciones financieras'!$N$40-AF81-'Opciones financieras'!$O$40),0-'Opciones financieras'!$M$40*100*'Opciones financieras'!$O$40)</f>
        <v>0</v>
      </c>
      <c r="AX119" s="105">
        <f>IF(AF81&lt;'Opciones financieras'!$N$41,'Opciones financieras'!$M$41*100*('Opciones financieras'!$N$41-AF81-'Opciones financieras'!$O$41),0-'Opciones financieras'!$M$41*100*'Opciones financieras'!$O$41)</f>
        <v>0</v>
      </c>
      <c r="AY119" s="105">
        <f>IF(AF81&lt;'Opciones financieras'!$N$42,'Opciones financieras'!$M$42*100*('Opciones financieras'!$N$42-AF81-'Opciones financieras'!$O$42),0-'Opciones financieras'!$M$42*100*'Opciones financieras'!$O$42)</f>
        <v>0</v>
      </c>
      <c r="AZ119" s="105">
        <f>IF(AF81&lt;'Opciones financieras'!$N$43,'Opciones financieras'!$M$43*100*('Opciones financieras'!$N$43-AF81-'Opciones financieras'!$O$43),0-'Opciones financieras'!$M$43*100*'Opciones financieras'!$O$43)</f>
        <v>0</v>
      </c>
    </row>
    <row r="120" spans="33:52" ht="15.75" customHeight="1">
      <c r="AG120" s="105">
        <f>IF(AF82&lt;'Opciones financieras'!$N$24,'Opciones financieras'!$M$24*100*('Opciones financieras'!$N$24-AF82-'Opciones financieras'!$O$24),0-'Opciones financieras'!$M$24*100*'Opciones financieras'!$O$24)</f>
        <v>0</v>
      </c>
      <c r="AH120" s="105">
        <f>IF(AF82&lt;'Opciones financieras'!$N$25,'Opciones financieras'!$M$25*100*('Opciones financieras'!$N$25-AF82-'Opciones financieras'!$O$25),0-'Opciones financieras'!$M$25*100*'Opciones financieras'!$O$25)</f>
        <v>0</v>
      </c>
      <c r="AI120" s="105">
        <f>IF(AF82&lt;'Opciones financieras'!$N$26,'Opciones financieras'!$M$26*100*('Opciones financieras'!$N$26-AF82-'Opciones financieras'!$O$26),0-'Opciones financieras'!$M$26*100*'Opciones financieras'!$O$26)</f>
        <v>0</v>
      </c>
      <c r="AJ120" s="105">
        <f>IF(AF82&lt;'Opciones financieras'!$N$27,'Opciones financieras'!$M$27*100*('Opciones financieras'!$N$27-AF82-'Opciones financieras'!$O$27),0-'Opciones financieras'!$M$27*100*'Opciones financieras'!$O$27)</f>
        <v>0</v>
      </c>
      <c r="AK120" s="105">
        <f>IF(AF82&lt;'Opciones financieras'!$N$28,'Opciones financieras'!$M$28*100*('Opciones financieras'!$N$28-AF82-'Opciones financieras'!$O$28),0-'Opciones financieras'!$M$28*100*'Opciones financieras'!$O$28)</f>
        <v>0</v>
      </c>
      <c r="AL120" s="105">
        <f>IF(AF82&lt;'Opciones financieras'!$N$29,'Opciones financieras'!$M$29*100*('Opciones financieras'!$N$29-AF82-'Opciones financieras'!$O$29),0-'Opciones financieras'!$M$29*100*'Opciones financieras'!$O$29)</f>
        <v>0</v>
      </c>
      <c r="AM120" s="105">
        <f>IF(AF82&lt;'Opciones financieras'!$N$30,'Opciones financieras'!$M$30*100*('Opciones financieras'!$N$30-AF82-'Opciones financieras'!$O$30),0-'Opciones financieras'!$M$30*100*'Opciones financieras'!$O$30)</f>
        <v>0</v>
      </c>
      <c r="AN120" s="105">
        <f>IF(AF82&lt;'Opciones financieras'!$N$31,'Opciones financieras'!$M$31*100*('Opciones financieras'!$N$31-AF82-'Opciones financieras'!$O$31),0-'Opciones financieras'!$M$31*100*'Opciones financieras'!$O$31)</f>
        <v>0</v>
      </c>
      <c r="AO120" s="105">
        <f>IF(AF82&lt;'Opciones financieras'!$N$32,'Opciones financieras'!$M$32*100*('Opciones financieras'!$N$32-AF82-'Opciones financieras'!$O$32),0-'Opciones financieras'!$M$32*100*'Opciones financieras'!$O$32)</f>
        <v>0</v>
      </c>
      <c r="AP120" s="105">
        <f>IF(AF82&lt;'Opciones financieras'!$N$33,'Opciones financieras'!$M$33*100*('Opciones financieras'!$N$33-AF82-'Opciones financieras'!$O$33),0-'Opciones financieras'!$M$33*100*'Opciones financieras'!$O$33)</f>
        <v>0</v>
      </c>
      <c r="AQ120" s="105">
        <f>IF(AF82&lt;'Opciones financieras'!$N$34,'Opciones financieras'!$M$34*100*('Opciones financieras'!$N$34-AF82-'Opciones financieras'!$O$34),0-'Opciones financieras'!$M$34*100*'Opciones financieras'!$O$34)</f>
        <v>0</v>
      </c>
      <c r="AR120" s="105">
        <f>IF(AF82&lt;'Opciones financieras'!$N$35,'Opciones financieras'!$M$35*100*('Opciones financieras'!$N$35-AF82-'Opciones financieras'!$O$35),0-'Opciones financieras'!$M$35*100*'Opciones financieras'!$O$35)</f>
        <v>0</v>
      </c>
      <c r="AS120" s="105">
        <f>IF(AF82&lt;'Opciones financieras'!$N$36,'Opciones financieras'!$M$36*100*('Opciones financieras'!$N$36-AF82-'Opciones financieras'!$O$36),0-'Opciones financieras'!$M$36*100*'Opciones financieras'!$O$36)</f>
        <v>0</v>
      </c>
      <c r="AT120" s="105">
        <f>IF(AF82&lt;'Opciones financieras'!$N$37,'Opciones financieras'!$M$37*100*('Opciones financieras'!$N$37-AF82-'Opciones financieras'!$O$37),0-'Opciones financieras'!$M$37*100*'Opciones financieras'!$O$37)</f>
        <v>0</v>
      </c>
      <c r="AU120" s="105">
        <f>IF(AF82&lt;'Opciones financieras'!$N$38,'Opciones financieras'!$M$38*100*('Opciones financieras'!$N$38-AF82-'Opciones financieras'!$O$38),0-'Opciones financieras'!$M$38*100*'Opciones financieras'!$O$38)</f>
        <v>0</v>
      </c>
      <c r="AV120" s="105">
        <f>IF(AF82&lt;'Opciones financieras'!$N$39,'Opciones financieras'!$M$39*100*('Opciones financieras'!$N$39-AF82-'Opciones financieras'!$O$39),0-'Opciones financieras'!$M$39*100*'Opciones financieras'!$O$39)</f>
        <v>0</v>
      </c>
      <c r="AW120" s="105">
        <f>IF(AF82&lt;'Opciones financieras'!$N$40,'Opciones financieras'!$M$40*100*('Opciones financieras'!$N$40-AF82-'Opciones financieras'!$O$40),0-'Opciones financieras'!$M$40*100*'Opciones financieras'!$O$40)</f>
        <v>0</v>
      </c>
      <c r="AX120" s="105">
        <f>IF(AF82&lt;'Opciones financieras'!$N$41,'Opciones financieras'!$M$41*100*('Opciones financieras'!$N$41-AF82-'Opciones financieras'!$O$41),0-'Opciones financieras'!$M$41*100*'Opciones financieras'!$O$41)</f>
        <v>0</v>
      </c>
      <c r="AY120" s="105">
        <f>IF(AF82&lt;'Opciones financieras'!$N$42,'Opciones financieras'!$M$42*100*('Opciones financieras'!$N$42-AF82-'Opciones financieras'!$O$42),0-'Opciones financieras'!$M$42*100*'Opciones financieras'!$O$42)</f>
        <v>0</v>
      </c>
      <c r="AZ120" s="105">
        <f>IF(AF82&lt;'Opciones financieras'!$N$43,'Opciones financieras'!$M$43*100*('Opciones financieras'!$N$43-AF82-'Opciones financieras'!$O$43),0-'Opciones financieras'!$M$43*100*'Opciones financieras'!$O$43)</f>
        <v>0</v>
      </c>
    </row>
    <row r="121" spans="33:52" ht="15.75" customHeight="1">
      <c r="AG121" s="105">
        <f>IF(AF83&lt;'Opciones financieras'!$N$24,'Opciones financieras'!$M$24*100*('Opciones financieras'!$N$24-AF83-'Opciones financieras'!$O$24),0-'Opciones financieras'!$M$24*100*'Opciones financieras'!$O$24)</f>
        <v>0</v>
      </c>
      <c r="AH121" s="105">
        <f>IF(AF83&lt;'Opciones financieras'!$N$25,'Opciones financieras'!$M$25*100*('Opciones financieras'!$N$25-AF83-'Opciones financieras'!$O$25),0-'Opciones financieras'!$M$25*100*'Opciones financieras'!$O$25)</f>
        <v>0</v>
      </c>
      <c r="AI121" s="105">
        <f>IF(AF83&lt;'Opciones financieras'!$N$26,'Opciones financieras'!$M$26*100*('Opciones financieras'!$N$26-AF83-'Opciones financieras'!$O$26),0-'Opciones financieras'!$M$26*100*'Opciones financieras'!$O$26)</f>
        <v>0</v>
      </c>
      <c r="AJ121" s="105">
        <f>IF(AF83&lt;'Opciones financieras'!$N$27,'Opciones financieras'!$M$27*100*('Opciones financieras'!$N$27-AF83-'Opciones financieras'!$O$27),0-'Opciones financieras'!$M$27*100*'Opciones financieras'!$O$27)</f>
        <v>0</v>
      </c>
      <c r="AK121" s="105">
        <f>IF(AF83&lt;'Opciones financieras'!$N$28,'Opciones financieras'!$M$28*100*('Opciones financieras'!$N$28-AF83-'Opciones financieras'!$O$28),0-'Opciones financieras'!$M$28*100*'Opciones financieras'!$O$28)</f>
        <v>0</v>
      </c>
      <c r="AL121" s="105">
        <f>IF(AF83&lt;'Opciones financieras'!$N$29,'Opciones financieras'!$M$29*100*('Opciones financieras'!$N$29-AF83-'Opciones financieras'!$O$29),0-'Opciones financieras'!$M$29*100*'Opciones financieras'!$O$29)</f>
        <v>0</v>
      </c>
      <c r="AM121" s="105">
        <f>IF(AF83&lt;'Opciones financieras'!$N$30,'Opciones financieras'!$M$30*100*('Opciones financieras'!$N$30-AF83-'Opciones financieras'!$O$30),0-'Opciones financieras'!$M$30*100*'Opciones financieras'!$O$30)</f>
        <v>0</v>
      </c>
      <c r="AN121" s="105">
        <f>IF(AF83&lt;'Opciones financieras'!$N$31,'Opciones financieras'!$M$31*100*('Opciones financieras'!$N$31-AF83-'Opciones financieras'!$O$31),0-'Opciones financieras'!$M$31*100*'Opciones financieras'!$O$31)</f>
        <v>0</v>
      </c>
      <c r="AO121" s="105">
        <f>IF(AF83&lt;'Opciones financieras'!$N$32,'Opciones financieras'!$M$32*100*('Opciones financieras'!$N$32-AF83-'Opciones financieras'!$O$32),0-'Opciones financieras'!$M$32*100*'Opciones financieras'!$O$32)</f>
        <v>0</v>
      </c>
      <c r="AP121" s="105">
        <f>IF(AF83&lt;'Opciones financieras'!$N$33,'Opciones financieras'!$M$33*100*('Opciones financieras'!$N$33-AF83-'Opciones financieras'!$O$33),0-'Opciones financieras'!$M$33*100*'Opciones financieras'!$O$33)</f>
        <v>0</v>
      </c>
      <c r="AQ121" s="105">
        <f>IF(AF83&lt;'Opciones financieras'!$N$34,'Opciones financieras'!$M$34*100*('Opciones financieras'!$N$34-AF83-'Opciones financieras'!$O$34),0-'Opciones financieras'!$M$34*100*'Opciones financieras'!$O$34)</f>
        <v>0</v>
      </c>
      <c r="AR121" s="105">
        <f>IF(AF83&lt;'Opciones financieras'!$N$35,'Opciones financieras'!$M$35*100*('Opciones financieras'!$N$35-AF83-'Opciones financieras'!$O$35),0-'Opciones financieras'!$M$35*100*'Opciones financieras'!$O$35)</f>
        <v>0</v>
      </c>
      <c r="AS121" s="105">
        <f>IF(AF83&lt;'Opciones financieras'!$N$36,'Opciones financieras'!$M$36*100*('Opciones financieras'!$N$36-AF83-'Opciones financieras'!$O$36),0-'Opciones financieras'!$M$36*100*'Opciones financieras'!$O$36)</f>
        <v>0</v>
      </c>
      <c r="AT121" s="105">
        <f>IF(AF83&lt;'Opciones financieras'!$N$37,'Opciones financieras'!$M$37*100*('Opciones financieras'!$N$37-AF83-'Opciones financieras'!$O$37),0-'Opciones financieras'!$M$37*100*'Opciones financieras'!$O$37)</f>
        <v>0</v>
      </c>
      <c r="AU121" s="105">
        <f>IF(AF83&lt;'Opciones financieras'!$N$38,'Opciones financieras'!$M$38*100*('Opciones financieras'!$N$38-AF83-'Opciones financieras'!$O$38),0-'Opciones financieras'!$M$38*100*'Opciones financieras'!$O$38)</f>
        <v>0</v>
      </c>
      <c r="AV121" s="105">
        <f>IF(AF83&lt;'Opciones financieras'!$N$39,'Opciones financieras'!$M$39*100*('Opciones financieras'!$N$39-AF83-'Opciones financieras'!$O$39),0-'Opciones financieras'!$M$39*100*'Opciones financieras'!$O$39)</f>
        <v>0</v>
      </c>
      <c r="AW121" s="105">
        <f>IF(AF83&lt;'Opciones financieras'!$N$40,'Opciones financieras'!$M$40*100*('Opciones financieras'!$N$40-AF83-'Opciones financieras'!$O$40),0-'Opciones financieras'!$M$40*100*'Opciones financieras'!$O$40)</f>
        <v>0</v>
      </c>
      <c r="AX121" s="105">
        <f>IF(AF83&lt;'Opciones financieras'!$N$41,'Opciones financieras'!$M$41*100*('Opciones financieras'!$N$41-AF83-'Opciones financieras'!$O$41),0-'Opciones financieras'!$M$41*100*'Opciones financieras'!$O$41)</f>
        <v>0</v>
      </c>
      <c r="AY121" s="105">
        <f>IF(AF83&lt;'Opciones financieras'!$N$42,'Opciones financieras'!$M$42*100*('Opciones financieras'!$N$42-AF83-'Opciones financieras'!$O$42),0-'Opciones financieras'!$M$42*100*'Opciones financieras'!$O$42)</f>
        <v>0</v>
      </c>
      <c r="AZ121" s="105">
        <f>IF(AF83&lt;'Opciones financieras'!$N$43,'Opciones financieras'!$M$43*100*('Opciones financieras'!$N$43-AF83-'Opciones financieras'!$O$43),0-'Opciones financieras'!$M$43*100*'Opciones financieras'!$O$43)</f>
        <v>0</v>
      </c>
    </row>
    <row r="122" spans="33:52" ht="15.75" customHeight="1">
      <c r="AG122" s="105">
        <f>IF(AF84&lt;'Opciones financieras'!$N$24,'Opciones financieras'!$M$24*100*('Opciones financieras'!$N$24-AF84-'Opciones financieras'!$O$24),0-'Opciones financieras'!$M$24*100*'Opciones financieras'!$O$24)</f>
        <v>0</v>
      </c>
      <c r="AH122" s="105">
        <f>IF(AF84&lt;'Opciones financieras'!$N$25,'Opciones financieras'!$M$25*100*('Opciones financieras'!$N$25-AF84-'Opciones financieras'!$O$25),0-'Opciones financieras'!$M$25*100*'Opciones financieras'!$O$25)</f>
        <v>0</v>
      </c>
      <c r="AI122" s="105">
        <f>IF(AF84&lt;'Opciones financieras'!$N$26,'Opciones financieras'!$M$26*100*('Opciones financieras'!$N$26-AF84-'Opciones financieras'!$O$26),0-'Opciones financieras'!$M$26*100*'Opciones financieras'!$O$26)</f>
        <v>0</v>
      </c>
      <c r="AJ122" s="105">
        <f>IF(AF84&lt;'Opciones financieras'!$N$27,'Opciones financieras'!$M$27*100*('Opciones financieras'!$N$27-AF84-'Opciones financieras'!$O$27),0-'Opciones financieras'!$M$27*100*'Opciones financieras'!$O$27)</f>
        <v>0</v>
      </c>
      <c r="AK122" s="105">
        <f>IF(AF84&lt;'Opciones financieras'!$N$28,'Opciones financieras'!$M$28*100*('Opciones financieras'!$N$28-AF84-'Opciones financieras'!$O$28),0-'Opciones financieras'!$M$28*100*'Opciones financieras'!$O$28)</f>
        <v>0</v>
      </c>
      <c r="AL122" s="105">
        <f>IF(AF84&lt;'Opciones financieras'!$N$29,'Opciones financieras'!$M$29*100*('Opciones financieras'!$N$29-AF84-'Opciones financieras'!$O$29),0-'Opciones financieras'!$M$29*100*'Opciones financieras'!$O$29)</f>
        <v>0</v>
      </c>
      <c r="AM122" s="105">
        <f>IF(AF84&lt;'Opciones financieras'!$N$30,'Opciones financieras'!$M$30*100*('Opciones financieras'!$N$30-AF84-'Opciones financieras'!$O$30),0-'Opciones financieras'!$M$30*100*'Opciones financieras'!$O$30)</f>
        <v>0</v>
      </c>
      <c r="AN122" s="105">
        <f>IF(AF84&lt;'Opciones financieras'!$N$31,'Opciones financieras'!$M$31*100*('Opciones financieras'!$N$31-AF84-'Opciones financieras'!$O$31),0-'Opciones financieras'!$M$31*100*'Opciones financieras'!$O$31)</f>
        <v>0</v>
      </c>
      <c r="AO122" s="105">
        <f>IF(AF84&lt;'Opciones financieras'!$N$32,'Opciones financieras'!$M$32*100*('Opciones financieras'!$N$32-AF84-'Opciones financieras'!$O$32),0-'Opciones financieras'!$M$32*100*'Opciones financieras'!$O$32)</f>
        <v>0</v>
      </c>
      <c r="AP122" s="105">
        <f>IF(AF84&lt;'Opciones financieras'!$N$33,'Opciones financieras'!$M$33*100*('Opciones financieras'!$N$33-AF84-'Opciones financieras'!$O$33),0-'Opciones financieras'!$M$33*100*'Opciones financieras'!$O$33)</f>
        <v>0</v>
      </c>
      <c r="AQ122" s="105">
        <f>IF(AF84&lt;'Opciones financieras'!$N$34,'Opciones financieras'!$M$34*100*('Opciones financieras'!$N$34-AF84-'Opciones financieras'!$O$34),0-'Opciones financieras'!$M$34*100*'Opciones financieras'!$O$34)</f>
        <v>0</v>
      </c>
      <c r="AR122" s="105">
        <f>IF(AF84&lt;'Opciones financieras'!$N$35,'Opciones financieras'!$M$35*100*('Opciones financieras'!$N$35-AF84-'Opciones financieras'!$O$35),0-'Opciones financieras'!$M$35*100*'Opciones financieras'!$O$35)</f>
        <v>0</v>
      </c>
      <c r="AS122" s="105">
        <f>IF(AF84&lt;'Opciones financieras'!$N$36,'Opciones financieras'!$M$36*100*('Opciones financieras'!$N$36-AF84-'Opciones financieras'!$O$36),0-'Opciones financieras'!$M$36*100*'Opciones financieras'!$O$36)</f>
        <v>0</v>
      </c>
      <c r="AT122" s="105">
        <f>IF(AF84&lt;'Opciones financieras'!$N$37,'Opciones financieras'!$M$37*100*('Opciones financieras'!$N$37-AF84-'Opciones financieras'!$O$37),0-'Opciones financieras'!$M$37*100*'Opciones financieras'!$O$37)</f>
        <v>0</v>
      </c>
      <c r="AU122" s="105">
        <f>IF(AF84&lt;'Opciones financieras'!$N$38,'Opciones financieras'!$M$38*100*('Opciones financieras'!$N$38-AF84-'Opciones financieras'!$O$38),0-'Opciones financieras'!$M$38*100*'Opciones financieras'!$O$38)</f>
        <v>0</v>
      </c>
      <c r="AV122" s="105">
        <f>IF(AF84&lt;'Opciones financieras'!$N$39,'Opciones financieras'!$M$39*100*('Opciones financieras'!$N$39-AF84-'Opciones financieras'!$O$39),0-'Opciones financieras'!$M$39*100*'Opciones financieras'!$O$39)</f>
        <v>0</v>
      </c>
      <c r="AW122" s="105">
        <f>IF(AF84&lt;'Opciones financieras'!$N$40,'Opciones financieras'!$M$40*100*('Opciones financieras'!$N$40-AF84-'Opciones financieras'!$O$40),0-'Opciones financieras'!$M$40*100*'Opciones financieras'!$O$40)</f>
        <v>0</v>
      </c>
      <c r="AX122" s="105">
        <f>IF(AF84&lt;'Opciones financieras'!$N$41,'Opciones financieras'!$M$41*100*('Opciones financieras'!$N$41-AF84-'Opciones financieras'!$O$41),0-'Opciones financieras'!$M$41*100*'Opciones financieras'!$O$41)</f>
        <v>0</v>
      </c>
      <c r="AY122" s="105">
        <f>IF(AF84&lt;'Opciones financieras'!$N$42,'Opciones financieras'!$M$42*100*('Opciones financieras'!$N$42-AF84-'Opciones financieras'!$O$42),0-'Opciones financieras'!$M$42*100*'Opciones financieras'!$O$42)</f>
        <v>0</v>
      </c>
      <c r="AZ122" s="105">
        <f>IF(AF84&lt;'Opciones financieras'!$N$43,'Opciones financieras'!$M$43*100*('Opciones financieras'!$N$43-AF84-'Opciones financieras'!$O$43),0-'Opciones financieras'!$M$43*100*'Opciones financieras'!$O$43)</f>
        <v>0</v>
      </c>
    </row>
    <row r="123" spans="33:52" ht="15.75" customHeight="1">
      <c r="AG123" s="105">
        <f>IF(AF85&lt;'Opciones financieras'!$N$24,'Opciones financieras'!$M$24*100*('Opciones financieras'!$N$24-AF85-'Opciones financieras'!$O$24),0-'Opciones financieras'!$M$24*100*'Opciones financieras'!$O$24)</f>
        <v>0</v>
      </c>
      <c r="AH123" s="105">
        <f>IF(AF85&lt;'Opciones financieras'!$N$25,'Opciones financieras'!$M$25*100*('Opciones financieras'!$N$25-AF85-'Opciones financieras'!$O$25),0-'Opciones financieras'!$M$25*100*'Opciones financieras'!$O$25)</f>
        <v>0</v>
      </c>
      <c r="AI123" s="105">
        <f>IF(AF85&lt;'Opciones financieras'!$N$26,'Opciones financieras'!$M$26*100*('Opciones financieras'!$N$26-AF85-'Opciones financieras'!$O$26),0-'Opciones financieras'!$M$26*100*'Opciones financieras'!$O$26)</f>
        <v>0</v>
      </c>
      <c r="AJ123" s="105">
        <f>IF(AF85&lt;'Opciones financieras'!$N$27,'Opciones financieras'!$M$27*100*('Opciones financieras'!$N$27-AF85-'Opciones financieras'!$O$27),0-'Opciones financieras'!$M$27*100*'Opciones financieras'!$O$27)</f>
        <v>0</v>
      </c>
      <c r="AK123" s="105">
        <f>IF(AF85&lt;'Opciones financieras'!$N$28,'Opciones financieras'!$M$28*100*('Opciones financieras'!$N$28-AF85-'Opciones financieras'!$O$28),0-'Opciones financieras'!$M$28*100*'Opciones financieras'!$O$28)</f>
        <v>0</v>
      </c>
      <c r="AL123" s="105">
        <f>IF(AF85&lt;'Opciones financieras'!$N$29,'Opciones financieras'!$M$29*100*('Opciones financieras'!$N$29-AF85-'Opciones financieras'!$O$29),0-'Opciones financieras'!$M$29*100*'Opciones financieras'!$O$29)</f>
        <v>0</v>
      </c>
      <c r="AM123" s="105">
        <f>IF(AF85&lt;'Opciones financieras'!$N$30,'Opciones financieras'!$M$30*100*('Opciones financieras'!$N$30-AF85-'Opciones financieras'!$O$30),0-'Opciones financieras'!$M$30*100*'Opciones financieras'!$O$30)</f>
        <v>0</v>
      </c>
      <c r="AN123" s="105">
        <f>IF(AF85&lt;'Opciones financieras'!$N$31,'Opciones financieras'!$M$31*100*('Opciones financieras'!$N$31-AF85-'Opciones financieras'!$O$31),0-'Opciones financieras'!$M$31*100*'Opciones financieras'!$O$31)</f>
        <v>0</v>
      </c>
      <c r="AO123" s="105">
        <f>IF(AF85&lt;'Opciones financieras'!$N$32,'Opciones financieras'!$M$32*100*('Opciones financieras'!$N$32-AF85-'Opciones financieras'!$O$32),0-'Opciones financieras'!$M$32*100*'Opciones financieras'!$O$32)</f>
        <v>0</v>
      </c>
      <c r="AP123" s="105">
        <f>IF(AF85&lt;'Opciones financieras'!$N$33,'Opciones financieras'!$M$33*100*('Opciones financieras'!$N$33-AF85-'Opciones financieras'!$O$33),0-'Opciones financieras'!$M$33*100*'Opciones financieras'!$O$33)</f>
        <v>0</v>
      </c>
      <c r="AQ123" s="105">
        <f>IF(AF85&lt;'Opciones financieras'!$N$34,'Opciones financieras'!$M$34*100*('Opciones financieras'!$N$34-AF85-'Opciones financieras'!$O$34),0-'Opciones financieras'!$M$34*100*'Opciones financieras'!$O$34)</f>
        <v>0</v>
      </c>
      <c r="AR123" s="105">
        <f>IF(AF85&lt;'Opciones financieras'!$N$35,'Opciones financieras'!$M$35*100*('Opciones financieras'!$N$35-AF85-'Opciones financieras'!$O$35),0-'Opciones financieras'!$M$35*100*'Opciones financieras'!$O$35)</f>
        <v>0</v>
      </c>
      <c r="AS123" s="105">
        <f>IF(AF85&lt;'Opciones financieras'!$N$36,'Opciones financieras'!$M$36*100*('Opciones financieras'!$N$36-AF85-'Opciones financieras'!$O$36),0-'Opciones financieras'!$M$36*100*'Opciones financieras'!$O$36)</f>
        <v>0</v>
      </c>
      <c r="AT123" s="105">
        <f>IF(AF85&lt;'Opciones financieras'!$N$37,'Opciones financieras'!$M$37*100*('Opciones financieras'!$N$37-AF85-'Opciones financieras'!$O$37),0-'Opciones financieras'!$M$37*100*'Opciones financieras'!$O$37)</f>
        <v>0</v>
      </c>
      <c r="AU123" s="105">
        <f>IF(AF85&lt;'Opciones financieras'!$N$38,'Opciones financieras'!$M$38*100*('Opciones financieras'!$N$38-AF85-'Opciones financieras'!$O$38),0-'Opciones financieras'!$M$38*100*'Opciones financieras'!$O$38)</f>
        <v>0</v>
      </c>
      <c r="AV123" s="105">
        <f>IF(AF85&lt;'Opciones financieras'!$N$39,'Opciones financieras'!$M$39*100*('Opciones financieras'!$N$39-AF85-'Opciones financieras'!$O$39),0-'Opciones financieras'!$M$39*100*'Opciones financieras'!$O$39)</f>
        <v>0</v>
      </c>
      <c r="AW123" s="105">
        <f>IF(AF85&lt;'Opciones financieras'!$N$40,'Opciones financieras'!$M$40*100*('Opciones financieras'!$N$40-AF85-'Opciones financieras'!$O$40),0-'Opciones financieras'!$M$40*100*'Opciones financieras'!$O$40)</f>
        <v>0</v>
      </c>
      <c r="AX123" s="105">
        <f>IF(AF85&lt;'Opciones financieras'!$N$41,'Opciones financieras'!$M$41*100*('Opciones financieras'!$N$41-AF85-'Opciones financieras'!$O$41),0-'Opciones financieras'!$M$41*100*'Opciones financieras'!$O$41)</f>
        <v>0</v>
      </c>
      <c r="AY123" s="105">
        <f>IF(AF85&lt;'Opciones financieras'!$N$42,'Opciones financieras'!$M$42*100*('Opciones financieras'!$N$42-AF85-'Opciones financieras'!$O$42),0-'Opciones financieras'!$M$42*100*'Opciones financieras'!$O$42)</f>
        <v>0</v>
      </c>
      <c r="AZ123" s="105">
        <f>IF(AF85&lt;'Opciones financieras'!$N$43,'Opciones financieras'!$M$43*100*('Opciones financieras'!$N$43-AF85-'Opciones financieras'!$O$43),0-'Opciones financieras'!$M$43*100*'Opciones financieras'!$O$43)</f>
        <v>0</v>
      </c>
    </row>
    <row r="124" spans="33:52" ht="15.75" customHeight="1">
      <c r="AG124" s="105">
        <f>IF(AF86&lt;'Opciones financieras'!$N$24,'Opciones financieras'!$M$24*100*('Opciones financieras'!$N$24-AF86-'Opciones financieras'!$O$24),0-'Opciones financieras'!$M$24*100*'Opciones financieras'!$O$24)</f>
        <v>0</v>
      </c>
      <c r="AH124" s="105">
        <f>IF(AF86&lt;'Opciones financieras'!$N$25,'Opciones financieras'!$M$25*100*('Opciones financieras'!$N$25-AF86-'Opciones financieras'!$O$25),0-'Opciones financieras'!$M$25*100*'Opciones financieras'!$O$25)</f>
        <v>0</v>
      </c>
      <c r="AI124" s="105">
        <f>IF(AF86&lt;'Opciones financieras'!$N$26,'Opciones financieras'!$M$26*100*('Opciones financieras'!$N$26-AF86-'Opciones financieras'!$O$26),0-'Opciones financieras'!$M$26*100*'Opciones financieras'!$O$26)</f>
        <v>0</v>
      </c>
      <c r="AJ124" s="105">
        <f>IF(AF86&lt;'Opciones financieras'!$N$27,'Opciones financieras'!$M$27*100*('Opciones financieras'!$N$27-AF86-'Opciones financieras'!$O$27),0-'Opciones financieras'!$M$27*100*'Opciones financieras'!$O$27)</f>
        <v>0</v>
      </c>
      <c r="AK124" s="105">
        <f>IF(AF86&lt;'Opciones financieras'!$N$28,'Opciones financieras'!$M$28*100*('Opciones financieras'!$N$28-AF86-'Opciones financieras'!$O$28),0-'Opciones financieras'!$M$28*100*'Opciones financieras'!$O$28)</f>
        <v>0</v>
      </c>
      <c r="AL124" s="105">
        <f>IF(AF86&lt;'Opciones financieras'!$N$29,'Opciones financieras'!$M$29*100*('Opciones financieras'!$N$29-AF86-'Opciones financieras'!$O$29),0-'Opciones financieras'!$M$29*100*'Opciones financieras'!$O$29)</f>
        <v>0</v>
      </c>
      <c r="AM124" s="105">
        <f>IF(AF86&lt;'Opciones financieras'!$N$30,'Opciones financieras'!$M$30*100*('Opciones financieras'!$N$30-AF86-'Opciones financieras'!$O$30),0-'Opciones financieras'!$M$30*100*'Opciones financieras'!$O$30)</f>
        <v>0</v>
      </c>
      <c r="AN124" s="105">
        <f>IF(AF86&lt;'Opciones financieras'!$N$31,'Opciones financieras'!$M$31*100*('Opciones financieras'!$N$31-AF86-'Opciones financieras'!$O$31),0-'Opciones financieras'!$M$31*100*'Opciones financieras'!$O$31)</f>
        <v>0</v>
      </c>
      <c r="AO124" s="105">
        <f>IF(AF86&lt;'Opciones financieras'!$N$32,'Opciones financieras'!$M$32*100*('Opciones financieras'!$N$32-AF86-'Opciones financieras'!$O$32),0-'Opciones financieras'!$M$32*100*'Opciones financieras'!$O$32)</f>
        <v>0</v>
      </c>
      <c r="AP124" s="105">
        <f>IF(AF86&lt;'Opciones financieras'!$N$33,'Opciones financieras'!$M$33*100*('Opciones financieras'!$N$33-AF86-'Opciones financieras'!$O$33),0-'Opciones financieras'!$M$33*100*'Opciones financieras'!$O$33)</f>
        <v>0</v>
      </c>
      <c r="AQ124" s="105">
        <f>IF(AF86&lt;'Opciones financieras'!$N$34,'Opciones financieras'!$M$34*100*('Opciones financieras'!$N$34-AF86-'Opciones financieras'!$O$34),0-'Opciones financieras'!$M$34*100*'Opciones financieras'!$O$34)</f>
        <v>0</v>
      </c>
      <c r="AR124" s="105">
        <f>IF(AF86&lt;'Opciones financieras'!$N$35,'Opciones financieras'!$M$35*100*('Opciones financieras'!$N$35-AF86-'Opciones financieras'!$O$35),0-'Opciones financieras'!$M$35*100*'Opciones financieras'!$O$35)</f>
        <v>0</v>
      </c>
      <c r="AS124" s="105">
        <f>IF(AF86&lt;'Opciones financieras'!$N$36,'Opciones financieras'!$M$36*100*('Opciones financieras'!$N$36-AF86-'Opciones financieras'!$O$36),0-'Opciones financieras'!$M$36*100*'Opciones financieras'!$O$36)</f>
        <v>0</v>
      </c>
      <c r="AT124" s="105">
        <f>IF(AF86&lt;'Opciones financieras'!$N$37,'Opciones financieras'!$M$37*100*('Opciones financieras'!$N$37-AF86-'Opciones financieras'!$O$37),0-'Opciones financieras'!$M$37*100*'Opciones financieras'!$O$37)</f>
        <v>0</v>
      </c>
      <c r="AU124" s="105">
        <f>IF(AF86&lt;'Opciones financieras'!$N$38,'Opciones financieras'!$M$38*100*('Opciones financieras'!$N$38-AF86-'Opciones financieras'!$O$38),0-'Opciones financieras'!$M$38*100*'Opciones financieras'!$O$38)</f>
        <v>0</v>
      </c>
      <c r="AV124" s="105">
        <f>IF(AF86&lt;'Opciones financieras'!$N$39,'Opciones financieras'!$M$39*100*('Opciones financieras'!$N$39-AF86-'Opciones financieras'!$O$39),0-'Opciones financieras'!$M$39*100*'Opciones financieras'!$O$39)</f>
        <v>0</v>
      </c>
      <c r="AW124" s="105">
        <f>IF(AF86&lt;'Opciones financieras'!$N$40,'Opciones financieras'!$M$40*100*('Opciones financieras'!$N$40-AF86-'Opciones financieras'!$O$40),0-'Opciones financieras'!$M$40*100*'Opciones financieras'!$O$40)</f>
        <v>0</v>
      </c>
      <c r="AX124" s="105">
        <f>IF(AF86&lt;'Opciones financieras'!$N$41,'Opciones financieras'!$M$41*100*('Opciones financieras'!$N$41-AF86-'Opciones financieras'!$O$41),0-'Opciones financieras'!$M$41*100*'Opciones financieras'!$O$41)</f>
        <v>0</v>
      </c>
      <c r="AY124" s="105">
        <f>IF(AF86&lt;'Opciones financieras'!$N$42,'Opciones financieras'!$M$42*100*('Opciones financieras'!$N$42-AF86-'Opciones financieras'!$O$42),0-'Opciones financieras'!$M$42*100*'Opciones financieras'!$O$42)</f>
        <v>0</v>
      </c>
      <c r="AZ124" s="105">
        <f>IF(AF86&lt;'Opciones financieras'!$N$43,'Opciones financieras'!$M$43*100*('Opciones financieras'!$N$43-AF86-'Opciones financieras'!$O$43),0-'Opciones financieras'!$M$43*100*'Opciones financieras'!$O$43)</f>
        <v>0</v>
      </c>
    </row>
    <row r="125" spans="33:52" ht="15.75" customHeight="1">
      <c r="AG125" s="105">
        <f>IF(AF87&lt;'Opciones financieras'!$N$24,'Opciones financieras'!$M$24*100*('Opciones financieras'!$N$24-AF87-'Opciones financieras'!$O$24),0-'Opciones financieras'!$M$24*100*'Opciones financieras'!$O$24)</f>
        <v>0</v>
      </c>
      <c r="AH125" s="105">
        <f>IF(AF87&lt;'Opciones financieras'!$N$25,'Opciones financieras'!$M$25*100*('Opciones financieras'!$N$25-AF87-'Opciones financieras'!$O$25),0-'Opciones financieras'!$M$25*100*'Opciones financieras'!$O$25)</f>
        <v>0</v>
      </c>
      <c r="AI125" s="105">
        <f>IF(AF87&lt;'Opciones financieras'!$N$26,'Opciones financieras'!$M$26*100*('Opciones financieras'!$N$26-AF87-'Opciones financieras'!$O$26),0-'Opciones financieras'!$M$26*100*'Opciones financieras'!$O$26)</f>
        <v>0</v>
      </c>
      <c r="AJ125" s="105">
        <f>IF(AF87&lt;'Opciones financieras'!$N$27,'Opciones financieras'!$M$27*100*('Opciones financieras'!$N$27-AF87-'Opciones financieras'!$O$27),0-'Opciones financieras'!$M$27*100*'Opciones financieras'!$O$27)</f>
        <v>0</v>
      </c>
      <c r="AK125" s="105">
        <f>IF(AF87&lt;'Opciones financieras'!$N$28,'Opciones financieras'!$M$28*100*('Opciones financieras'!$N$28-AF87-'Opciones financieras'!$O$28),0-'Opciones financieras'!$M$28*100*'Opciones financieras'!$O$28)</f>
        <v>0</v>
      </c>
      <c r="AL125" s="105">
        <f>IF(AF87&lt;'Opciones financieras'!$N$29,'Opciones financieras'!$M$29*100*('Opciones financieras'!$N$29-AF87-'Opciones financieras'!$O$29),0-'Opciones financieras'!$M$29*100*'Opciones financieras'!$O$29)</f>
        <v>0</v>
      </c>
      <c r="AM125" s="105">
        <f>IF(AF87&lt;'Opciones financieras'!$N$30,'Opciones financieras'!$M$30*100*('Opciones financieras'!$N$30-AF87-'Opciones financieras'!$O$30),0-'Opciones financieras'!$M$30*100*'Opciones financieras'!$O$30)</f>
        <v>0</v>
      </c>
      <c r="AN125" s="105">
        <f>IF(AF87&lt;'Opciones financieras'!$N$31,'Opciones financieras'!$M$31*100*('Opciones financieras'!$N$31-AF87-'Opciones financieras'!$O$31),0-'Opciones financieras'!$M$31*100*'Opciones financieras'!$O$31)</f>
        <v>0</v>
      </c>
      <c r="AO125" s="105">
        <f>IF(AF87&lt;'Opciones financieras'!$N$32,'Opciones financieras'!$M$32*100*('Opciones financieras'!$N$32-AF87-'Opciones financieras'!$O$32),0-'Opciones financieras'!$M$32*100*'Opciones financieras'!$O$32)</f>
        <v>0</v>
      </c>
      <c r="AP125" s="105">
        <f>IF(AF87&lt;'Opciones financieras'!$N$33,'Opciones financieras'!$M$33*100*('Opciones financieras'!$N$33-AF87-'Opciones financieras'!$O$33),0-'Opciones financieras'!$M$33*100*'Opciones financieras'!$O$33)</f>
        <v>0</v>
      </c>
      <c r="AQ125" s="105">
        <f>IF(AF87&lt;'Opciones financieras'!$N$34,'Opciones financieras'!$M$34*100*('Opciones financieras'!$N$34-AF87-'Opciones financieras'!$O$34),0-'Opciones financieras'!$M$34*100*'Opciones financieras'!$O$34)</f>
        <v>0</v>
      </c>
      <c r="AR125" s="105">
        <f>IF(AF87&lt;'Opciones financieras'!$N$35,'Opciones financieras'!$M$35*100*('Opciones financieras'!$N$35-AF87-'Opciones financieras'!$O$35),0-'Opciones financieras'!$M$35*100*'Opciones financieras'!$O$35)</f>
        <v>0</v>
      </c>
      <c r="AS125" s="105">
        <f>IF(AF87&lt;'Opciones financieras'!$N$36,'Opciones financieras'!$M$36*100*('Opciones financieras'!$N$36-AF87-'Opciones financieras'!$O$36),0-'Opciones financieras'!$M$36*100*'Opciones financieras'!$O$36)</f>
        <v>0</v>
      </c>
      <c r="AT125" s="105">
        <f>IF(AF87&lt;'Opciones financieras'!$N$37,'Opciones financieras'!$M$37*100*('Opciones financieras'!$N$37-AF87-'Opciones financieras'!$O$37),0-'Opciones financieras'!$M$37*100*'Opciones financieras'!$O$37)</f>
        <v>0</v>
      </c>
      <c r="AU125" s="105">
        <f>IF(AF87&lt;'Opciones financieras'!$N$38,'Opciones financieras'!$M$38*100*('Opciones financieras'!$N$38-AF87-'Opciones financieras'!$O$38),0-'Opciones financieras'!$M$38*100*'Opciones financieras'!$O$38)</f>
        <v>0</v>
      </c>
      <c r="AV125" s="105">
        <f>IF(AF87&lt;'Opciones financieras'!$N$39,'Opciones financieras'!$M$39*100*('Opciones financieras'!$N$39-AF87-'Opciones financieras'!$O$39),0-'Opciones financieras'!$M$39*100*'Opciones financieras'!$O$39)</f>
        <v>0</v>
      </c>
      <c r="AW125" s="105">
        <f>IF(AF87&lt;'Opciones financieras'!$N$40,'Opciones financieras'!$M$40*100*('Opciones financieras'!$N$40-AF87-'Opciones financieras'!$O$40),0-'Opciones financieras'!$M$40*100*'Opciones financieras'!$O$40)</f>
        <v>0</v>
      </c>
      <c r="AX125" s="105">
        <f>IF(AF87&lt;'Opciones financieras'!$N$41,'Opciones financieras'!$M$41*100*('Opciones financieras'!$N$41-AF87-'Opciones financieras'!$O$41),0-'Opciones financieras'!$M$41*100*'Opciones financieras'!$O$41)</f>
        <v>0</v>
      </c>
      <c r="AY125" s="105">
        <f>IF(AF87&lt;'Opciones financieras'!$N$42,'Opciones financieras'!$M$42*100*('Opciones financieras'!$N$42-AF87-'Opciones financieras'!$O$42),0-'Opciones financieras'!$M$42*100*'Opciones financieras'!$O$42)</f>
        <v>0</v>
      </c>
      <c r="AZ125" s="105">
        <f>IF(AF87&lt;'Opciones financieras'!$N$43,'Opciones financieras'!$M$43*100*('Opciones financieras'!$N$43-AF87-'Opciones financieras'!$O$43),0-'Opciones financieras'!$M$43*100*'Opciones financieras'!$O$43)</f>
        <v>0</v>
      </c>
    </row>
    <row r="126" spans="33:52" ht="15.75" customHeight="1">
      <c r="AG126" s="105">
        <f>IF(AF88&lt;'Opciones financieras'!$N$24,'Opciones financieras'!$M$24*100*('Opciones financieras'!$N$24-AF88-'Opciones financieras'!$O$24),0-'Opciones financieras'!$M$24*100*'Opciones financieras'!$O$24)</f>
        <v>0</v>
      </c>
      <c r="AH126" s="105">
        <f>IF(AF88&lt;'Opciones financieras'!$N$25,'Opciones financieras'!$M$25*100*('Opciones financieras'!$N$25-AF88-'Opciones financieras'!$O$25),0-'Opciones financieras'!$M$25*100*'Opciones financieras'!$O$25)</f>
        <v>0</v>
      </c>
      <c r="AI126" s="105">
        <f>IF(AF88&lt;'Opciones financieras'!$N$26,'Opciones financieras'!$M$26*100*('Opciones financieras'!$N$26-AF88-'Opciones financieras'!$O$26),0-'Opciones financieras'!$M$26*100*'Opciones financieras'!$O$26)</f>
        <v>0</v>
      </c>
      <c r="AJ126" s="105">
        <f>IF(AF88&lt;'Opciones financieras'!$N$27,'Opciones financieras'!$M$27*100*('Opciones financieras'!$N$27-AF88-'Opciones financieras'!$O$27),0-'Opciones financieras'!$M$27*100*'Opciones financieras'!$O$27)</f>
        <v>0</v>
      </c>
      <c r="AK126" s="105">
        <f>IF(AF88&lt;'Opciones financieras'!$N$28,'Opciones financieras'!$M$28*100*('Opciones financieras'!$N$28-AF88-'Opciones financieras'!$O$28),0-'Opciones financieras'!$M$28*100*'Opciones financieras'!$O$28)</f>
        <v>0</v>
      </c>
      <c r="AL126" s="105">
        <f>IF(AF88&lt;'Opciones financieras'!$N$29,'Opciones financieras'!$M$29*100*('Opciones financieras'!$N$29-AF88-'Opciones financieras'!$O$29),0-'Opciones financieras'!$M$29*100*'Opciones financieras'!$O$29)</f>
        <v>0</v>
      </c>
      <c r="AM126" s="105">
        <f>IF(AF88&lt;'Opciones financieras'!$N$30,'Opciones financieras'!$M$30*100*('Opciones financieras'!$N$30-AF88-'Opciones financieras'!$O$30),0-'Opciones financieras'!$M$30*100*'Opciones financieras'!$O$30)</f>
        <v>0</v>
      </c>
      <c r="AN126" s="105">
        <f>IF(AF88&lt;'Opciones financieras'!$N$31,'Opciones financieras'!$M$31*100*('Opciones financieras'!$N$31-AF88-'Opciones financieras'!$O$31),0-'Opciones financieras'!$M$31*100*'Opciones financieras'!$O$31)</f>
        <v>0</v>
      </c>
      <c r="AO126" s="105">
        <f>IF(AF88&lt;'Opciones financieras'!$N$32,'Opciones financieras'!$M$32*100*('Opciones financieras'!$N$32-AF88-'Opciones financieras'!$O$32),0-'Opciones financieras'!$M$32*100*'Opciones financieras'!$O$32)</f>
        <v>0</v>
      </c>
      <c r="AP126" s="105">
        <f>IF(AF88&lt;'Opciones financieras'!$N$33,'Opciones financieras'!$M$33*100*('Opciones financieras'!$N$33-AF88-'Opciones financieras'!$O$33),0-'Opciones financieras'!$M$33*100*'Opciones financieras'!$O$33)</f>
        <v>0</v>
      </c>
      <c r="AQ126" s="105">
        <f>IF(AF88&lt;'Opciones financieras'!$N$34,'Opciones financieras'!$M$34*100*('Opciones financieras'!$N$34-AF88-'Opciones financieras'!$O$34),0-'Opciones financieras'!$M$34*100*'Opciones financieras'!$O$34)</f>
        <v>0</v>
      </c>
      <c r="AR126" s="105">
        <f>IF(AF88&lt;'Opciones financieras'!$N$35,'Opciones financieras'!$M$35*100*('Opciones financieras'!$N$35-AF88-'Opciones financieras'!$O$35),0-'Opciones financieras'!$M$35*100*'Opciones financieras'!$O$35)</f>
        <v>0</v>
      </c>
      <c r="AS126" s="105">
        <f>IF(AF88&lt;'Opciones financieras'!$N$36,'Opciones financieras'!$M$36*100*('Opciones financieras'!$N$36-AF88-'Opciones financieras'!$O$36),0-'Opciones financieras'!$M$36*100*'Opciones financieras'!$O$36)</f>
        <v>0</v>
      </c>
      <c r="AT126" s="105">
        <f>IF(AF88&lt;'Opciones financieras'!$N$37,'Opciones financieras'!$M$37*100*('Opciones financieras'!$N$37-AF88-'Opciones financieras'!$O$37),0-'Opciones financieras'!$M$37*100*'Opciones financieras'!$O$37)</f>
        <v>0</v>
      </c>
      <c r="AU126" s="105">
        <f>IF(AF88&lt;'Opciones financieras'!$N$38,'Opciones financieras'!$M$38*100*('Opciones financieras'!$N$38-AF88-'Opciones financieras'!$O$38),0-'Opciones financieras'!$M$38*100*'Opciones financieras'!$O$38)</f>
        <v>0</v>
      </c>
      <c r="AV126" s="105">
        <f>IF(AF88&lt;'Opciones financieras'!$N$39,'Opciones financieras'!$M$39*100*('Opciones financieras'!$N$39-AF88-'Opciones financieras'!$O$39),0-'Opciones financieras'!$M$39*100*'Opciones financieras'!$O$39)</f>
        <v>0</v>
      </c>
      <c r="AW126" s="105">
        <f>IF(AF88&lt;'Opciones financieras'!$N$40,'Opciones financieras'!$M$40*100*('Opciones financieras'!$N$40-AF88-'Opciones financieras'!$O$40),0-'Opciones financieras'!$M$40*100*'Opciones financieras'!$O$40)</f>
        <v>0</v>
      </c>
      <c r="AX126" s="105">
        <f>IF(AF88&lt;'Opciones financieras'!$N$41,'Opciones financieras'!$M$41*100*('Opciones financieras'!$N$41-AF88-'Opciones financieras'!$O$41),0-'Opciones financieras'!$M$41*100*'Opciones financieras'!$O$41)</f>
        <v>0</v>
      </c>
      <c r="AY126" s="105">
        <f>IF(AF88&lt;'Opciones financieras'!$N$42,'Opciones financieras'!$M$42*100*('Opciones financieras'!$N$42-AF88-'Opciones financieras'!$O$42),0-'Opciones financieras'!$M$42*100*'Opciones financieras'!$O$42)</f>
        <v>0</v>
      </c>
      <c r="AZ126" s="105">
        <f>IF(AF88&lt;'Opciones financieras'!$N$43,'Opciones financieras'!$M$43*100*('Opciones financieras'!$N$43-AF88-'Opciones financieras'!$O$43),0-'Opciones financieras'!$M$43*100*'Opciones financieras'!$O$43)</f>
        <v>0</v>
      </c>
    </row>
    <row r="127" spans="33:52" ht="15.75" customHeight="1">
      <c r="AG127" s="105">
        <f>IF(AF89&lt;'Opciones financieras'!$N$24,'Opciones financieras'!$M$24*100*('Opciones financieras'!$N$24-AF89-'Opciones financieras'!$O$24),0-'Opciones financieras'!$M$24*100*'Opciones financieras'!$O$24)</f>
        <v>0</v>
      </c>
      <c r="AH127" s="105">
        <f>IF(AF89&lt;'Opciones financieras'!$N$25,'Opciones financieras'!$M$25*100*('Opciones financieras'!$N$25-AF89-'Opciones financieras'!$O$25),0-'Opciones financieras'!$M$25*100*'Opciones financieras'!$O$25)</f>
        <v>0</v>
      </c>
      <c r="AI127" s="105">
        <f>IF(AF89&lt;'Opciones financieras'!$N$26,'Opciones financieras'!$M$26*100*('Opciones financieras'!$N$26-AF89-'Opciones financieras'!$O$26),0-'Opciones financieras'!$M$26*100*'Opciones financieras'!$O$26)</f>
        <v>0</v>
      </c>
      <c r="AJ127" s="105">
        <f>IF(AF89&lt;'Opciones financieras'!$N$27,'Opciones financieras'!$M$27*100*('Opciones financieras'!$N$27-AF89-'Opciones financieras'!$O$27),0-'Opciones financieras'!$M$27*100*'Opciones financieras'!$O$27)</f>
        <v>0</v>
      </c>
      <c r="AK127" s="105">
        <f>IF(AF89&lt;'Opciones financieras'!$N$28,'Opciones financieras'!$M$28*100*('Opciones financieras'!$N$28-AF89-'Opciones financieras'!$O$28),0-'Opciones financieras'!$M$28*100*'Opciones financieras'!$O$28)</f>
        <v>0</v>
      </c>
      <c r="AL127" s="105">
        <f>IF(AF89&lt;'Opciones financieras'!$N$29,'Opciones financieras'!$M$29*100*('Opciones financieras'!$N$29-AF89-'Opciones financieras'!$O$29),0-'Opciones financieras'!$M$29*100*'Opciones financieras'!$O$29)</f>
        <v>0</v>
      </c>
      <c r="AM127" s="105">
        <f>IF(AF89&lt;'Opciones financieras'!$N$30,'Opciones financieras'!$M$30*100*('Opciones financieras'!$N$30-AF89-'Opciones financieras'!$O$30),0-'Opciones financieras'!$M$30*100*'Opciones financieras'!$O$30)</f>
        <v>0</v>
      </c>
      <c r="AN127" s="105">
        <f>IF(AF89&lt;'Opciones financieras'!$N$31,'Opciones financieras'!$M$31*100*('Opciones financieras'!$N$31-AF89-'Opciones financieras'!$O$31),0-'Opciones financieras'!$M$31*100*'Opciones financieras'!$O$31)</f>
        <v>0</v>
      </c>
      <c r="AO127" s="105">
        <f>IF(AF89&lt;'Opciones financieras'!$N$32,'Opciones financieras'!$M$32*100*('Opciones financieras'!$N$32-AF89-'Opciones financieras'!$O$32),0-'Opciones financieras'!$M$32*100*'Opciones financieras'!$O$32)</f>
        <v>0</v>
      </c>
      <c r="AP127" s="105">
        <f>IF(AF89&lt;'Opciones financieras'!$N$33,'Opciones financieras'!$M$33*100*('Opciones financieras'!$N$33-AF89-'Opciones financieras'!$O$33),0-'Opciones financieras'!$M$33*100*'Opciones financieras'!$O$33)</f>
        <v>0</v>
      </c>
      <c r="AQ127" s="105">
        <f>IF(AF89&lt;'Opciones financieras'!$N$34,'Opciones financieras'!$M$34*100*('Opciones financieras'!$N$34-AF89-'Opciones financieras'!$O$34),0-'Opciones financieras'!$M$34*100*'Opciones financieras'!$O$34)</f>
        <v>0</v>
      </c>
      <c r="AR127" s="105">
        <f>IF(AF89&lt;'Opciones financieras'!$N$35,'Opciones financieras'!$M$35*100*('Opciones financieras'!$N$35-AF89-'Opciones financieras'!$O$35),0-'Opciones financieras'!$M$35*100*'Opciones financieras'!$O$35)</f>
        <v>0</v>
      </c>
      <c r="AS127" s="105">
        <f>IF(AF89&lt;'Opciones financieras'!$N$36,'Opciones financieras'!$M$36*100*('Opciones financieras'!$N$36-AF89-'Opciones financieras'!$O$36),0-'Opciones financieras'!$M$36*100*'Opciones financieras'!$O$36)</f>
        <v>0</v>
      </c>
      <c r="AT127" s="105">
        <f>IF(AF89&lt;'Opciones financieras'!$N$37,'Opciones financieras'!$M$37*100*('Opciones financieras'!$N$37-AF89-'Opciones financieras'!$O$37),0-'Opciones financieras'!$M$37*100*'Opciones financieras'!$O$37)</f>
        <v>0</v>
      </c>
      <c r="AU127" s="105">
        <f>IF(AF89&lt;'Opciones financieras'!$N$38,'Opciones financieras'!$M$38*100*('Opciones financieras'!$N$38-AF89-'Opciones financieras'!$O$38),0-'Opciones financieras'!$M$38*100*'Opciones financieras'!$O$38)</f>
        <v>0</v>
      </c>
      <c r="AV127" s="105">
        <f>IF(AF89&lt;'Opciones financieras'!$N$39,'Opciones financieras'!$M$39*100*('Opciones financieras'!$N$39-AF89-'Opciones financieras'!$O$39),0-'Opciones financieras'!$M$39*100*'Opciones financieras'!$O$39)</f>
        <v>0</v>
      </c>
      <c r="AW127" s="105">
        <f>IF(AF89&lt;'Opciones financieras'!$N$40,'Opciones financieras'!$M$40*100*('Opciones financieras'!$N$40-AF89-'Opciones financieras'!$O$40),0-'Opciones financieras'!$M$40*100*'Opciones financieras'!$O$40)</f>
        <v>0</v>
      </c>
      <c r="AX127" s="105">
        <f>IF(AF89&lt;'Opciones financieras'!$N$41,'Opciones financieras'!$M$41*100*('Opciones financieras'!$N$41-AF89-'Opciones financieras'!$O$41),0-'Opciones financieras'!$M$41*100*'Opciones financieras'!$O$41)</f>
        <v>0</v>
      </c>
      <c r="AY127" s="105">
        <f>IF(AF89&lt;'Opciones financieras'!$N$42,'Opciones financieras'!$M$42*100*('Opciones financieras'!$N$42-AF89-'Opciones financieras'!$O$42),0-'Opciones financieras'!$M$42*100*'Opciones financieras'!$O$42)</f>
        <v>0</v>
      </c>
      <c r="AZ127" s="105">
        <f>IF(AF89&lt;'Opciones financieras'!$N$43,'Opciones financieras'!$M$43*100*('Opciones financieras'!$N$43-AF89-'Opciones financieras'!$O$43),0-'Opciones financieras'!$M$43*100*'Opciones financieras'!$O$43)</f>
        <v>0</v>
      </c>
    </row>
    <row r="128" spans="33:52" ht="15.75" customHeight="1">
      <c r="AG128" s="105">
        <f>IF(AF90&lt;'Opciones financieras'!$N$24,'Opciones financieras'!$M$24*100*('Opciones financieras'!$N$24-AF90-'Opciones financieras'!$O$24),0-'Opciones financieras'!$M$24*100*'Opciones financieras'!$O$24)</f>
        <v>0</v>
      </c>
      <c r="AH128" s="105">
        <f>IF(AF90&lt;'Opciones financieras'!$N$25,'Opciones financieras'!$M$25*100*('Opciones financieras'!$N$25-AF90-'Opciones financieras'!$O$25),0-'Opciones financieras'!$M$25*100*'Opciones financieras'!$O$25)</f>
        <v>0</v>
      </c>
      <c r="AI128" s="105">
        <f>IF(AF90&lt;'Opciones financieras'!$N$26,'Opciones financieras'!$M$26*100*('Opciones financieras'!$N$26-AF90-'Opciones financieras'!$O$26),0-'Opciones financieras'!$M$26*100*'Opciones financieras'!$O$26)</f>
        <v>0</v>
      </c>
      <c r="AJ128" s="105">
        <f>IF(AF90&lt;'Opciones financieras'!$N$27,'Opciones financieras'!$M$27*100*('Opciones financieras'!$N$27-AF90-'Opciones financieras'!$O$27),0-'Opciones financieras'!$M$27*100*'Opciones financieras'!$O$27)</f>
        <v>0</v>
      </c>
      <c r="AK128" s="105">
        <f>IF(AF90&lt;'Opciones financieras'!$N$28,'Opciones financieras'!$M$28*100*('Opciones financieras'!$N$28-AF90-'Opciones financieras'!$O$28),0-'Opciones financieras'!$M$28*100*'Opciones financieras'!$O$28)</f>
        <v>0</v>
      </c>
      <c r="AL128" s="105">
        <f>IF(AF90&lt;'Opciones financieras'!$N$29,'Opciones financieras'!$M$29*100*('Opciones financieras'!$N$29-AF90-'Opciones financieras'!$O$29),0-'Opciones financieras'!$M$29*100*'Opciones financieras'!$O$29)</f>
        <v>0</v>
      </c>
      <c r="AM128" s="105">
        <f>IF(AF90&lt;'Opciones financieras'!$N$30,'Opciones financieras'!$M$30*100*('Opciones financieras'!$N$30-AF90-'Opciones financieras'!$O$30),0-'Opciones financieras'!$M$30*100*'Opciones financieras'!$O$30)</f>
        <v>0</v>
      </c>
      <c r="AN128" s="105">
        <f>IF(AF90&lt;'Opciones financieras'!$N$31,'Opciones financieras'!$M$31*100*('Opciones financieras'!$N$31-AF90-'Opciones financieras'!$O$31),0-'Opciones financieras'!$M$31*100*'Opciones financieras'!$O$31)</f>
        <v>0</v>
      </c>
      <c r="AO128" s="105">
        <f>IF(AF90&lt;'Opciones financieras'!$N$32,'Opciones financieras'!$M$32*100*('Opciones financieras'!$N$32-AF90-'Opciones financieras'!$O$32),0-'Opciones financieras'!$M$32*100*'Opciones financieras'!$O$32)</f>
        <v>0</v>
      </c>
      <c r="AP128" s="105">
        <f>IF(AF90&lt;'Opciones financieras'!$N$33,'Opciones financieras'!$M$33*100*('Opciones financieras'!$N$33-AF90-'Opciones financieras'!$O$33),0-'Opciones financieras'!$M$33*100*'Opciones financieras'!$O$33)</f>
        <v>0</v>
      </c>
      <c r="AQ128" s="105">
        <f>IF(AF90&lt;'Opciones financieras'!$N$34,'Opciones financieras'!$M$34*100*('Opciones financieras'!$N$34-AF90-'Opciones financieras'!$O$34),0-'Opciones financieras'!$M$34*100*'Opciones financieras'!$O$34)</f>
        <v>0</v>
      </c>
      <c r="AR128" s="105">
        <f>IF(AF90&lt;'Opciones financieras'!$N$35,'Opciones financieras'!$M$35*100*('Opciones financieras'!$N$35-AF90-'Opciones financieras'!$O$35),0-'Opciones financieras'!$M$35*100*'Opciones financieras'!$O$35)</f>
        <v>0</v>
      </c>
      <c r="AS128" s="105">
        <f>IF(AF90&lt;'Opciones financieras'!$N$36,'Opciones financieras'!$M$36*100*('Opciones financieras'!$N$36-AF90-'Opciones financieras'!$O$36),0-'Opciones financieras'!$M$36*100*'Opciones financieras'!$O$36)</f>
        <v>0</v>
      </c>
      <c r="AT128" s="105">
        <f>IF(AF90&lt;'Opciones financieras'!$N$37,'Opciones financieras'!$M$37*100*('Opciones financieras'!$N$37-AF90-'Opciones financieras'!$O$37),0-'Opciones financieras'!$M$37*100*'Opciones financieras'!$O$37)</f>
        <v>0</v>
      </c>
      <c r="AU128" s="105">
        <f>IF(AF90&lt;'Opciones financieras'!$N$38,'Opciones financieras'!$M$38*100*('Opciones financieras'!$N$38-AF90-'Opciones financieras'!$O$38),0-'Opciones financieras'!$M$38*100*'Opciones financieras'!$O$38)</f>
        <v>0</v>
      </c>
      <c r="AV128" s="105">
        <f>IF(AF90&lt;'Opciones financieras'!$N$39,'Opciones financieras'!$M$39*100*('Opciones financieras'!$N$39-AF90-'Opciones financieras'!$O$39),0-'Opciones financieras'!$M$39*100*'Opciones financieras'!$O$39)</f>
        <v>0</v>
      </c>
      <c r="AW128" s="105">
        <f>IF(AF90&lt;'Opciones financieras'!$N$40,'Opciones financieras'!$M$40*100*('Opciones financieras'!$N$40-AF90-'Opciones financieras'!$O$40),0-'Opciones financieras'!$M$40*100*'Opciones financieras'!$O$40)</f>
        <v>0</v>
      </c>
      <c r="AX128" s="105">
        <f>IF(AF90&lt;'Opciones financieras'!$N$41,'Opciones financieras'!$M$41*100*('Opciones financieras'!$N$41-AF90-'Opciones financieras'!$O$41),0-'Opciones financieras'!$M$41*100*'Opciones financieras'!$O$41)</f>
        <v>0</v>
      </c>
      <c r="AY128" s="105">
        <f>IF(AF90&lt;'Opciones financieras'!$N$42,'Opciones financieras'!$M$42*100*('Opciones financieras'!$N$42-AF90-'Opciones financieras'!$O$42),0-'Opciones financieras'!$M$42*100*'Opciones financieras'!$O$42)</f>
        <v>0</v>
      </c>
      <c r="AZ128" s="105">
        <f>IF(AF90&lt;'Opciones financieras'!$N$43,'Opciones financieras'!$M$43*100*('Opciones financieras'!$N$43-AF90-'Opciones financieras'!$O$43),0-'Opciones financieras'!$M$43*100*'Opciones financieras'!$O$43)</f>
        <v>0</v>
      </c>
    </row>
    <row r="129" spans="33:52" ht="15.75" customHeight="1">
      <c r="AG129" s="105">
        <f>IF(AF91&lt;'Opciones financieras'!$N$24,'Opciones financieras'!$M$24*100*('Opciones financieras'!$N$24-AF91-'Opciones financieras'!$O$24),0-'Opciones financieras'!$M$24*100*'Opciones financieras'!$O$24)</f>
        <v>0</v>
      </c>
      <c r="AH129" s="105">
        <f>IF(AF91&lt;'Opciones financieras'!$N$25,'Opciones financieras'!$M$25*100*('Opciones financieras'!$N$25-AF91-'Opciones financieras'!$O$25),0-'Opciones financieras'!$M$25*100*'Opciones financieras'!$O$25)</f>
        <v>0</v>
      </c>
      <c r="AI129" s="105">
        <f>IF(AF91&lt;'Opciones financieras'!$N$26,'Opciones financieras'!$M$26*100*('Opciones financieras'!$N$26-AF91-'Opciones financieras'!$O$26),0-'Opciones financieras'!$M$26*100*'Opciones financieras'!$O$26)</f>
        <v>0</v>
      </c>
      <c r="AJ129" s="105">
        <f>IF(AF91&lt;'Opciones financieras'!$N$27,'Opciones financieras'!$M$27*100*('Opciones financieras'!$N$27-AF91-'Opciones financieras'!$O$27),0-'Opciones financieras'!$M$27*100*'Opciones financieras'!$O$27)</f>
        <v>0</v>
      </c>
      <c r="AK129" s="105">
        <f>IF(AF91&lt;'Opciones financieras'!$N$28,'Opciones financieras'!$M$28*100*('Opciones financieras'!$N$28-AF91-'Opciones financieras'!$O$28),0-'Opciones financieras'!$M$28*100*'Opciones financieras'!$O$28)</f>
        <v>0</v>
      </c>
      <c r="AL129" s="105">
        <f>IF(AF91&lt;'Opciones financieras'!$N$29,'Opciones financieras'!$M$29*100*('Opciones financieras'!$N$29-AF91-'Opciones financieras'!$O$29),0-'Opciones financieras'!$M$29*100*'Opciones financieras'!$O$29)</f>
        <v>0</v>
      </c>
      <c r="AM129" s="105">
        <f>IF(AF91&lt;'Opciones financieras'!$N$30,'Opciones financieras'!$M$30*100*('Opciones financieras'!$N$30-AF91-'Opciones financieras'!$O$30),0-'Opciones financieras'!$M$30*100*'Opciones financieras'!$O$30)</f>
        <v>0</v>
      </c>
      <c r="AN129" s="105">
        <f>IF(AF91&lt;'Opciones financieras'!$N$31,'Opciones financieras'!$M$31*100*('Opciones financieras'!$N$31-AF91-'Opciones financieras'!$O$31),0-'Opciones financieras'!$M$31*100*'Opciones financieras'!$O$31)</f>
        <v>0</v>
      </c>
      <c r="AO129" s="105">
        <f>IF(AF91&lt;'Opciones financieras'!$N$32,'Opciones financieras'!$M$32*100*('Opciones financieras'!$N$32-AF91-'Opciones financieras'!$O$32),0-'Opciones financieras'!$M$32*100*'Opciones financieras'!$O$32)</f>
        <v>0</v>
      </c>
      <c r="AP129" s="105">
        <f>IF(AF91&lt;'Opciones financieras'!$N$33,'Opciones financieras'!$M$33*100*('Opciones financieras'!$N$33-AF91-'Opciones financieras'!$O$33),0-'Opciones financieras'!$M$33*100*'Opciones financieras'!$O$33)</f>
        <v>0</v>
      </c>
      <c r="AQ129" s="105">
        <f>IF(AF91&lt;'Opciones financieras'!$N$34,'Opciones financieras'!$M$34*100*('Opciones financieras'!$N$34-AF91-'Opciones financieras'!$O$34),0-'Opciones financieras'!$M$34*100*'Opciones financieras'!$O$34)</f>
        <v>0</v>
      </c>
      <c r="AR129" s="105">
        <f>IF(AF91&lt;'Opciones financieras'!$N$35,'Opciones financieras'!$M$35*100*('Opciones financieras'!$N$35-AF91-'Opciones financieras'!$O$35),0-'Opciones financieras'!$M$35*100*'Opciones financieras'!$O$35)</f>
        <v>0</v>
      </c>
      <c r="AS129" s="105">
        <f>IF(AF91&lt;'Opciones financieras'!$N$36,'Opciones financieras'!$M$36*100*('Opciones financieras'!$N$36-AF91-'Opciones financieras'!$O$36),0-'Opciones financieras'!$M$36*100*'Opciones financieras'!$O$36)</f>
        <v>0</v>
      </c>
      <c r="AT129" s="105">
        <f>IF(AF91&lt;'Opciones financieras'!$N$37,'Opciones financieras'!$M$37*100*('Opciones financieras'!$N$37-AF91-'Opciones financieras'!$O$37),0-'Opciones financieras'!$M$37*100*'Opciones financieras'!$O$37)</f>
        <v>0</v>
      </c>
      <c r="AU129" s="105">
        <f>IF(AF91&lt;'Opciones financieras'!$N$38,'Opciones financieras'!$M$38*100*('Opciones financieras'!$N$38-AF91-'Opciones financieras'!$O$38),0-'Opciones financieras'!$M$38*100*'Opciones financieras'!$O$38)</f>
        <v>0</v>
      </c>
      <c r="AV129" s="105">
        <f>IF(AF91&lt;'Opciones financieras'!$N$39,'Opciones financieras'!$M$39*100*('Opciones financieras'!$N$39-AF91-'Opciones financieras'!$O$39),0-'Opciones financieras'!$M$39*100*'Opciones financieras'!$O$39)</f>
        <v>0</v>
      </c>
      <c r="AW129" s="105">
        <f>IF(AF91&lt;'Opciones financieras'!$N$40,'Opciones financieras'!$M$40*100*('Opciones financieras'!$N$40-AF91-'Opciones financieras'!$O$40),0-'Opciones financieras'!$M$40*100*'Opciones financieras'!$O$40)</f>
        <v>0</v>
      </c>
      <c r="AX129" s="105">
        <f>IF(AF91&lt;'Opciones financieras'!$N$41,'Opciones financieras'!$M$41*100*('Opciones financieras'!$N$41-AF91-'Opciones financieras'!$O$41),0-'Opciones financieras'!$M$41*100*'Opciones financieras'!$O$41)</f>
        <v>0</v>
      </c>
      <c r="AY129" s="105">
        <f>IF(AF91&lt;'Opciones financieras'!$N$42,'Opciones financieras'!$M$42*100*('Opciones financieras'!$N$42-AF91-'Opciones financieras'!$O$42),0-'Opciones financieras'!$M$42*100*'Opciones financieras'!$O$42)</f>
        <v>0</v>
      </c>
      <c r="AZ129" s="105">
        <f>IF(AF91&lt;'Opciones financieras'!$N$43,'Opciones financieras'!$M$43*100*('Opciones financieras'!$N$43-AF91-'Opciones financieras'!$O$43),0-'Opciones financieras'!$M$43*100*'Opciones financieras'!$O$43)</f>
        <v>0</v>
      </c>
    </row>
    <row r="130" spans="33:52" ht="15.75" customHeight="1">
      <c r="AG130" s="105">
        <f>IF(AF92&lt;'Opciones financieras'!$N$24,'Opciones financieras'!$M$24*100*('Opciones financieras'!$N$24-AF92-'Opciones financieras'!$O$24),0-'Opciones financieras'!$M$24*100*'Opciones financieras'!$O$24)</f>
        <v>0</v>
      </c>
      <c r="AH130" s="105">
        <f>IF(AF92&lt;'Opciones financieras'!$N$25,'Opciones financieras'!$M$25*100*('Opciones financieras'!$N$25-AF92-'Opciones financieras'!$O$25),0-'Opciones financieras'!$M$25*100*'Opciones financieras'!$O$25)</f>
        <v>0</v>
      </c>
      <c r="AI130" s="105">
        <f>IF(AF92&lt;'Opciones financieras'!$N$26,'Opciones financieras'!$M$26*100*('Opciones financieras'!$N$26-AF92-'Opciones financieras'!$O$26),0-'Opciones financieras'!$M$26*100*'Opciones financieras'!$O$26)</f>
        <v>0</v>
      </c>
      <c r="AJ130" s="105">
        <f>IF(AF92&lt;'Opciones financieras'!$N$27,'Opciones financieras'!$M$27*100*('Opciones financieras'!$N$27-AF92-'Opciones financieras'!$O$27),0-'Opciones financieras'!$M$27*100*'Opciones financieras'!$O$27)</f>
        <v>0</v>
      </c>
      <c r="AK130" s="105">
        <f>IF(AF92&lt;'Opciones financieras'!$N$28,'Opciones financieras'!$M$28*100*('Opciones financieras'!$N$28-AF92-'Opciones financieras'!$O$28),0-'Opciones financieras'!$M$28*100*'Opciones financieras'!$O$28)</f>
        <v>0</v>
      </c>
      <c r="AL130" s="105">
        <f>IF(AF92&lt;'Opciones financieras'!$N$29,'Opciones financieras'!$M$29*100*('Opciones financieras'!$N$29-AF92-'Opciones financieras'!$O$29),0-'Opciones financieras'!$M$29*100*'Opciones financieras'!$O$29)</f>
        <v>0</v>
      </c>
      <c r="AM130" s="105">
        <f>IF(AF92&lt;'Opciones financieras'!$N$30,'Opciones financieras'!$M$30*100*('Opciones financieras'!$N$30-AF92-'Opciones financieras'!$O$30),0-'Opciones financieras'!$M$30*100*'Opciones financieras'!$O$30)</f>
        <v>0</v>
      </c>
      <c r="AN130" s="105">
        <f>IF(AF92&lt;'Opciones financieras'!$N$31,'Opciones financieras'!$M$31*100*('Opciones financieras'!$N$31-AF92-'Opciones financieras'!$O$31),0-'Opciones financieras'!$M$31*100*'Opciones financieras'!$O$31)</f>
        <v>0</v>
      </c>
      <c r="AO130" s="105">
        <f>IF(AF92&lt;'Opciones financieras'!$N$32,'Opciones financieras'!$M$32*100*('Opciones financieras'!$N$32-AF92-'Opciones financieras'!$O$32),0-'Opciones financieras'!$M$32*100*'Opciones financieras'!$O$32)</f>
        <v>0</v>
      </c>
      <c r="AP130" s="105">
        <f>IF(AF92&lt;'Opciones financieras'!$N$33,'Opciones financieras'!$M$33*100*('Opciones financieras'!$N$33-AF92-'Opciones financieras'!$O$33),0-'Opciones financieras'!$M$33*100*'Opciones financieras'!$O$33)</f>
        <v>0</v>
      </c>
      <c r="AQ130" s="105">
        <f>IF(AF92&lt;'Opciones financieras'!$N$34,'Opciones financieras'!$M$34*100*('Opciones financieras'!$N$34-AF92-'Opciones financieras'!$O$34),0-'Opciones financieras'!$M$34*100*'Opciones financieras'!$O$34)</f>
        <v>0</v>
      </c>
      <c r="AR130" s="105">
        <f>IF(AF92&lt;'Opciones financieras'!$N$35,'Opciones financieras'!$M$35*100*('Opciones financieras'!$N$35-AF92-'Opciones financieras'!$O$35),0-'Opciones financieras'!$M$35*100*'Opciones financieras'!$O$35)</f>
        <v>0</v>
      </c>
      <c r="AS130" s="105">
        <f>IF(AF92&lt;'Opciones financieras'!$N$36,'Opciones financieras'!$M$36*100*('Opciones financieras'!$N$36-AF92-'Opciones financieras'!$O$36),0-'Opciones financieras'!$M$36*100*'Opciones financieras'!$O$36)</f>
        <v>0</v>
      </c>
      <c r="AT130" s="105">
        <f>IF(AF92&lt;'Opciones financieras'!$N$37,'Opciones financieras'!$M$37*100*('Opciones financieras'!$N$37-AF92-'Opciones financieras'!$O$37),0-'Opciones financieras'!$M$37*100*'Opciones financieras'!$O$37)</f>
        <v>0</v>
      </c>
      <c r="AU130" s="105">
        <f>IF(AF92&lt;'Opciones financieras'!$N$38,'Opciones financieras'!$M$38*100*('Opciones financieras'!$N$38-AF92-'Opciones financieras'!$O$38),0-'Opciones financieras'!$M$38*100*'Opciones financieras'!$O$38)</f>
        <v>0</v>
      </c>
      <c r="AV130" s="105">
        <f>IF(AF92&lt;'Opciones financieras'!$N$39,'Opciones financieras'!$M$39*100*('Opciones financieras'!$N$39-AF92-'Opciones financieras'!$O$39),0-'Opciones financieras'!$M$39*100*'Opciones financieras'!$O$39)</f>
        <v>0</v>
      </c>
      <c r="AW130" s="105">
        <f>IF(AF92&lt;'Opciones financieras'!$N$40,'Opciones financieras'!$M$40*100*('Opciones financieras'!$N$40-AF92-'Opciones financieras'!$O$40),0-'Opciones financieras'!$M$40*100*'Opciones financieras'!$O$40)</f>
        <v>0</v>
      </c>
      <c r="AX130" s="105">
        <f>IF(AF92&lt;'Opciones financieras'!$N$41,'Opciones financieras'!$M$41*100*('Opciones financieras'!$N$41-AF92-'Opciones financieras'!$O$41),0-'Opciones financieras'!$M$41*100*'Opciones financieras'!$O$41)</f>
        <v>0</v>
      </c>
      <c r="AY130" s="105">
        <f>IF(AF92&lt;'Opciones financieras'!$N$42,'Opciones financieras'!$M$42*100*('Opciones financieras'!$N$42-AF92-'Opciones financieras'!$O$42),0-'Opciones financieras'!$M$42*100*'Opciones financieras'!$O$42)</f>
        <v>0</v>
      </c>
      <c r="AZ130" s="105">
        <f>IF(AF92&lt;'Opciones financieras'!$N$43,'Opciones financieras'!$M$43*100*('Opciones financieras'!$N$43-AF92-'Opciones financieras'!$O$43),0-'Opciones financieras'!$M$43*100*'Opciones financieras'!$O$43)</f>
        <v>0</v>
      </c>
    </row>
    <row r="131" spans="33:52" ht="15.75" customHeight="1">
      <c r="AG131" s="105">
        <f>IF(AF93&lt;'Opciones financieras'!$N$24,'Opciones financieras'!$M$24*100*('Opciones financieras'!$N$24-AF93-'Opciones financieras'!$O$24),0-'Opciones financieras'!$M$24*100*'Opciones financieras'!$O$24)</f>
        <v>0</v>
      </c>
      <c r="AH131" s="105">
        <f>IF(AF93&lt;'Opciones financieras'!$N$25,'Opciones financieras'!$M$25*100*('Opciones financieras'!$N$25-AF93-'Opciones financieras'!$O$25),0-'Opciones financieras'!$M$25*100*'Opciones financieras'!$O$25)</f>
        <v>0</v>
      </c>
      <c r="AI131" s="105">
        <f>IF(AF93&lt;'Opciones financieras'!$N$26,'Opciones financieras'!$M$26*100*('Opciones financieras'!$N$26-AF93-'Opciones financieras'!$O$26),0-'Opciones financieras'!$M$26*100*'Opciones financieras'!$O$26)</f>
        <v>0</v>
      </c>
      <c r="AJ131" s="105">
        <f>IF(AF93&lt;'Opciones financieras'!$N$27,'Opciones financieras'!$M$27*100*('Opciones financieras'!$N$27-AF93-'Opciones financieras'!$O$27),0-'Opciones financieras'!$M$27*100*'Opciones financieras'!$O$27)</f>
        <v>0</v>
      </c>
      <c r="AK131" s="105">
        <f>IF(AF93&lt;'Opciones financieras'!$N$28,'Opciones financieras'!$M$28*100*('Opciones financieras'!$N$28-AF93-'Opciones financieras'!$O$28),0-'Opciones financieras'!$M$28*100*'Opciones financieras'!$O$28)</f>
        <v>0</v>
      </c>
      <c r="AL131" s="105">
        <f>IF(AF93&lt;'Opciones financieras'!$N$29,'Opciones financieras'!$M$29*100*('Opciones financieras'!$N$29-AF93-'Opciones financieras'!$O$29),0-'Opciones financieras'!$M$29*100*'Opciones financieras'!$O$29)</f>
        <v>0</v>
      </c>
      <c r="AM131" s="105">
        <f>IF(AF93&lt;'Opciones financieras'!$N$30,'Opciones financieras'!$M$30*100*('Opciones financieras'!$N$30-AF93-'Opciones financieras'!$O$30),0-'Opciones financieras'!$M$30*100*'Opciones financieras'!$O$30)</f>
        <v>0</v>
      </c>
      <c r="AN131" s="105">
        <f>IF(AF93&lt;'Opciones financieras'!$N$31,'Opciones financieras'!$M$31*100*('Opciones financieras'!$N$31-AF93-'Opciones financieras'!$O$31),0-'Opciones financieras'!$M$31*100*'Opciones financieras'!$O$31)</f>
        <v>0</v>
      </c>
      <c r="AO131" s="105">
        <f>IF(AF93&lt;'Opciones financieras'!$N$32,'Opciones financieras'!$M$32*100*('Opciones financieras'!$N$32-AF93-'Opciones financieras'!$O$32),0-'Opciones financieras'!$M$32*100*'Opciones financieras'!$O$32)</f>
        <v>0</v>
      </c>
      <c r="AP131" s="105">
        <f>IF(AF93&lt;'Opciones financieras'!$N$33,'Opciones financieras'!$M$33*100*('Opciones financieras'!$N$33-AF93-'Opciones financieras'!$O$33),0-'Opciones financieras'!$M$33*100*'Opciones financieras'!$O$33)</f>
        <v>0</v>
      </c>
      <c r="AQ131" s="105">
        <f>IF(AF93&lt;'Opciones financieras'!$N$34,'Opciones financieras'!$M$34*100*('Opciones financieras'!$N$34-AF93-'Opciones financieras'!$O$34),0-'Opciones financieras'!$M$34*100*'Opciones financieras'!$O$34)</f>
        <v>0</v>
      </c>
      <c r="AR131" s="105">
        <f>IF(AF93&lt;'Opciones financieras'!$N$35,'Opciones financieras'!$M$35*100*('Opciones financieras'!$N$35-AF93-'Opciones financieras'!$O$35),0-'Opciones financieras'!$M$35*100*'Opciones financieras'!$O$35)</f>
        <v>0</v>
      </c>
      <c r="AS131" s="105">
        <f>IF(AF93&lt;'Opciones financieras'!$N$36,'Opciones financieras'!$M$36*100*('Opciones financieras'!$N$36-AF93-'Opciones financieras'!$O$36),0-'Opciones financieras'!$M$36*100*'Opciones financieras'!$O$36)</f>
        <v>0</v>
      </c>
      <c r="AT131" s="105">
        <f>IF(AF93&lt;'Opciones financieras'!$N$37,'Opciones financieras'!$M$37*100*('Opciones financieras'!$N$37-AF93-'Opciones financieras'!$O$37),0-'Opciones financieras'!$M$37*100*'Opciones financieras'!$O$37)</f>
        <v>0</v>
      </c>
      <c r="AU131" s="105">
        <f>IF(AF93&lt;'Opciones financieras'!$N$38,'Opciones financieras'!$M$38*100*('Opciones financieras'!$N$38-AF93-'Opciones financieras'!$O$38),0-'Opciones financieras'!$M$38*100*'Opciones financieras'!$O$38)</f>
        <v>0</v>
      </c>
      <c r="AV131" s="105">
        <f>IF(AF93&lt;'Opciones financieras'!$N$39,'Opciones financieras'!$M$39*100*('Opciones financieras'!$N$39-AF93-'Opciones financieras'!$O$39),0-'Opciones financieras'!$M$39*100*'Opciones financieras'!$O$39)</f>
        <v>0</v>
      </c>
      <c r="AW131" s="105">
        <f>IF(AF93&lt;'Opciones financieras'!$N$40,'Opciones financieras'!$M$40*100*('Opciones financieras'!$N$40-AF93-'Opciones financieras'!$O$40),0-'Opciones financieras'!$M$40*100*'Opciones financieras'!$O$40)</f>
        <v>0</v>
      </c>
      <c r="AX131" s="105">
        <f>IF(AF93&lt;'Opciones financieras'!$N$41,'Opciones financieras'!$M$41*100*('Opciones financieras'!$N$41-AF93-'Opciones financieras'!$O$41),0-'Opciones financieras'!$M$41*100*'Opciones financieras'!$O$41)</f>
        <v>0</v>
      </c>
      <c r="AY131" s="105">
        <f>IF(AF93&lt;'Opciones financieras'!$N$42,'Opciones financieras'!$M$42*100*('Opciones financieras'!$N$42-AF93-'Opciones financieras'!$O$42),0-'Opciones financieras'!$M$42*100*'Opciones financieras'!$O$42)</f>
        <v>0</v>
      </c>
      <c r="AZ131" s="105">
        <f>IF(AF93&lt;'Opciones financieras'!$N$43,'Opciones financieras'!$M$43*100*('Opciones financieras'!$N$43-AF93-'Opciones financieras'!$O$43),0-'Opciones financieras'!$M$43*100*'Opciones financieras'!$O$43)</f>
        <v>0</v>
      </c>
    </row>
    <row r="132" spans="33:52" ht="15.75" customHeight="1">
      <c r="AG132" s="105">
        <f>IF(AF94&lt;'Opciones financieras'!$N$24,'Opciones financieras'!$M$24*100*('Opciones financieras'!$N$24-AF94-'Opciones financieras'!$O$24),0-'Opciones financieras'!$M$24*100*'Opciones financieras'!$O$24)</f>
        <v>0</v>
      </c>
      <c r="AH132" s="105">
        <f>IF(AF94&lt;'Opciones financieras'!$N$25,'Opciones financieras'!$M$25*100*('Opciones financieras'!$N$25-AF94-'Opciones financieras'!$O$25),0-'Opciones financieras'!$M$25*100*'Opciones financieras'!$O$25)</f>
        <v>0</v>
      </c>
      <c r="AI132" s="105">
        <f>IF(AF94&lt;'Opciones financieras'!$N$26,'Opciones financieras'!$M$26*100*('Opciones financieras'!$N$26-AF94-'Opciones financieras'!$O$26),0-'Opciones financieras'!$M$26*100*'Opciones financieras'!$O$26)</f>
        <v>0</v>
      </c>
      <c r="AJ132" s="105">
        <f>IF(AF94&lt;'Opciones financieras'!$N$27,'Opciones financieras'!$M$27*100*('Opciones financieras'!$N$27-AF94-'Opciones financieras'!$O$27),0-'Opciones financieras'!$M$27*100*'Opciones financieras'!$O$27)</f>
        <v>0</v>
      </c>
      <c r="AK132" s="105">
        <f>IF(AF94&lt;'Opciones financieras'!$N$28,'Opciones financieras'!$M$28*100*('Opciones financieras'!$N$28-AF94-'Opciones financieras'!$O$28),0-'Opciones financieras'!$M$28*100*'Opciones financieras'!$O$28)</f>
        <v>0</v>
      </c>
      <c r="AL132" s="105">
        <f>IF(AF94&lt;'Opciones financieras'!$N$29,'Opciones financieras'!$M$29*100*('Opciones financieras'!$N$29-AF94-'Opciones financieras'!$O$29),0-'Opciones financieras'!$M$29*100*'Opciones financieras'!$O$29)</f>
        <v>0</v>
      </c>
      <c r="AM132" s="105">
        <f>IF(AF94&lt;'Opciones financieras'!$N$30,'Opciones financieras'!$M$30*100*('Opciones financieras'!$N$30-AF94-'Opciones financieras'!$O$30),0-'Opciones financieras'!$M$30*100*'Opciones financieras'!$O$30)</f>
        <v>0</v>
      </c>
      <c r="AN132" s="105">
        <f>IF(AF94&lt;'Opciones financieras'!$N$31,'Opciones financieras'!$M$31*100*('Opciones financieras'!$N$31-AF94-'Opciones financieras'!$O$31),0-'Opciones financieras'!$M$31*100*'Opciones financieras'!$O$31)</f>
        <v>0</v>
      </c>
      <c r="AO132" s="105">
        <f>IF(AF94&lt;'Opciones financieras'!$N$32,'Opciones financieras'!$M$32*100*('Opciones financieras'!$N$32-AF94-'Opciones financieras'!$O$32),0-'Opciones financieras'!$M$32*100*'Opciones financieras'!$O$32)</f>
        <v>0</v>
      </c>
      <c r="AP132" s="105">
        <f>IF(AF94&lt;'Opciones financieras'!$N$33,'Opciones financieras'!$M$33*100*('Opciones financieras'!$N$33-AF94-'Opciones financieras'!$O$33),0-'Opciones financieras'!$M$33*100*'Opciones financieras'!$O$33)</f>
        <v>0</v>
      </c>
      <c r="AQ132" s="105">
        <f>IF(AF94&lt;'Opciones financieras'!$N$34,'Opciones financieras'!$M$34*100*('Opciones financieras'!$N$34-AF94-'Opciones financieras'!$O$34),0-'Opciones financieras'!$M$34*100*'Opciones financieras'!$O$34)</f>
        <v>0</v>
      </c>
      <c r="AR132" s="105">
        <f>IF(AF94&lt;'Opciones financieras'!$N$35,'Opciones financieras'!$M$35*100*('Opciones financieras'!$N$35-AF94-'Opciones financieras'!$O$35),0-'Opciones financieras'!$M$35*100*'Opciones financieras'!$O$35)</f>
        <v>0</v>
      </c>
      <c r="AS132" s="105">
        <f>IF(AF94&lt;'Opciones financieras'!$N$36,'Opciones financieras'!$M$36*100*('Opciones financieras'!$N$36-AF94-'Opciones financieras'!$O$36),0-'Opciones financieras'!$M$36*100*'Opciones financieras'!$O$36)</f>
        <v>0</v>
      </c>
      <c r="AT132" s="105">
        <f>IF(AF94&lt;'Opciones financieras'!$N$37,'Opciones financieras'!$M$37*100*('Opciones financieras'!$N$37-AF94-'Opciones financieras'!$O$37),0-'Opciones financieras'!$M$37*100*'Opciones financieras'!$O$37)</f>
        <v>0</v>
      </c>
      <c r="AU132" s="105">
        <f>IF(AF94&lt;'Opciones financieras'!$N$38,'Opciones financieras'!$M$38*100*('Opciones financieras'!$N$38-AF94-'Opciones financieras'!$O$38),0-'Opciones financieras'!$M$38*100*'Opciones financieras'!$O$38)</f>
        <v>0</v>
      </c>
      <c r="AV132" s="105">
        <f>IF(AF94&lt;'Opciones financieras'!$N$39,'Opciones financieras'!$M$39*100*('Opciones financieras'!$N$39-AF94-'Opciones financieras'!$O$39),0-'Opciones financieras'!$M$39*100*'Opciones financieras'!$O$39)</f>
        <v>0</v>
      </c>
      <c r="AW132" s="105">
        <f>IF(AF94&lt;'Opciones financieras'!$N$40,'Opciones financieras'!$M$40*100*('Opciones financieras'!$N$40-AF94-'Opciones financieras'!$O$40),0-'Opciones financieras'!$M$40*100*'Opciones financieras'!$O$40)</f>
        <v>0</v>
      </c>
      <c r="AX132" s="105">
        <f>IF(AF94&lt;'Opciones financieras'!$N$41,'Opciones financieras'!$M$41*100*('Opciones financieras'!$N$41-AF94-'Opciones financieras'!$O$41),0-'Opciones financieras'!$M$41*100*'Opciones financieras'!$O$41)</f>
        <v>0</v>
      </c>
      <c r="AY132" s="105">
        <f>IF(AF94&lt;'Opciones financieras'!$N$42,'Opciones financieras'!$M$42*100*('Opciones financieras'!$N$42-AF94-'Opciones financieras'!$O$42),0-'Opciones financieras'!$M$42*100*'Opciones financieras'!$O$42)</f>
        <v>0</v>
      </c>
      <c r="AZ132" s="105">
        <f>IF(AF94&lt;'Opciones financieras'!$N$43,'Opciones financieras'!$M$43*100*('Opciones financieras'!$N$43-AF94-'Opciones financieras'!$O$43),0-'Opciones financieras'!$M$43*100*'Opciones financieras'!$O$43)</f>
        <v>0</v>
      </c>
    </row>
    <row r="133" spans="33:52" ht="15.75" customHeight="1">
      <c r="AG133" s="105">
        <f>IF(AF95&lt;'Opciones financieras'!$N$24,'Opciones financieras'!$M$24*100*('Opciones financieras'!$N$24-AF95-'Opciones financieras'!$O$24),0-'Opciones financieras'!$M$24*100*'Opciones financieras'!$O$24)</f>
        <v>0</v>
      </c>
      <c r="AH133" s="105">
        <f>IF(AF95&lt;'Opciones financieras'!$N$25,'Opciones financieras'!$M$25*100*('Opciones financieras'!$N$25-AF95-'Opciones financieras'!$O$25),0-'Opciones financieras'!$M$25*100*'Opciones financieras'!$O$25)</f>
        <v>0</v>
      </c>
      <c r="AI133" s="105">
        <f>IF(AF95&lt;'Opciones financieras'!$N$26,'Opciones financieras'!$M$26*100*('Opciones financieras'!$N$26-AF95-'Opciones financieras'!$O$26),0-'Opciones financieras'!$M$26*100*'Opciones financieras'!$O$26)</f>
        <v>0</v>
      </c>
      <c r="AJ133" s="105">
        <f>IF(AF95&lt;'Opciones financieras'!$N$27,'Opciones financieras'!$M$27*100*('Opciones financieras'!$N$27-AF95-'Opciones financieras'!$O$27),0-'Opciones financieras'!$M$27*100*'Opciones financieras'!$O$27)</f>
        <v>0</v>
      </c>
      <c r="AK133" s="105">
        <f>IF(AF95&lt;'Opciones financieras'!$N$28,'Opciones financieras'!$M$28*100*('Opciones financieras'!$N$28-AF95-'Opciones financieras'!$O$28),0-'Opciones financieras'!$M$28*100*'Opciones financieras'!$O$28)</f>
        <v>0</v>
      </c>
      <c r="AL133" s="105">
        <f>IF(AF95&lt;'Opciones financieras'!$N$29,'Opciones financieras'!$M$29*100*('Opciones financieras'!$N$29-AF95-'Opciones financieras'!$O$29),0-'Opciones financieras'!$M$29*100*'Opciones financieras'!$O$29)</f>
        <v>0</v>
      </c>
      <c r="AM133" s="105">
        <f>IF(AF95&lt;'Opciones financieras'!$N$30,'Opciones financieras'!$M$30*100*('Opciones financieras'!$N$30-AF95-'Opciones financieras'!$O$30),0-'Opciones financieras'!$M$30*100*'Opciones financieras'!$O$30)</f>
        <v>0</v>
      </c>
      <c r="AN133" s="105">
        <f>IF(AF95&lt;'Opciones financieras'!$N$31,'Opciones financieras'!$M$31*100*('Opciones financieras'!$N$31-AF95-'Opciones financieras'!$O$31),0-'Opciones financieras'!$M$31*100*'Opciones financieras'!$O$31)</f>
        <v>0</v>
      </c>
      <c r="AO133" s="105">
        <f>IF(AF95&lt;'Opciones financieras'!$N$32,'Opciones financieras'!$M$32*100*('Opciones financieras'!$N$32-AF95-'Opciones financieras'!$O$32),0-'Opciones financieras'!$M$32*100*'Opciones financieras'!$O$32)</f>
        <v>0</v>
      </c>
      <c r="AP133" s="105">
        <f>IF(AF95&lt;'Opciones financieras'!$N$33,'Opciones financieras'!$M$33*100*('Opciones financieras'!$N$33-AF95-'Opciones financieras'!$O$33),0-'Opciones financieras'!$M$33*100*'Opciones financieras'!$O$33)</f>
        <v>0</v>
      </c>
      <c r="AQ133" s="105">
        <f>IF(AF95&lt;'Opciones financieras'!$N$34,'Opciones financieras'!$M$34*100*('Opciones financieras'!$N$34-AF95-'Opciones financieras'!$O$34),0-'Opciones financieras'!$M$34*100*'Opciones financieras'!$O$34)</f>
        <v>0</v>
      </c>
      <c r="AR133" s="105">
        <f>IF(AF95&lt;'Opciones financieras'!$N$35,'Opciones financieras'!$M$35*100*('Opciones financieras'!$N$35-AF95-'Opciones financieras'!$O$35),0-'Opciones financieras'!$M$35*100*'Opciones financieras'!$O$35)</f>
        <v>0</v>
      </c>
      <c r="AS133" s="105">
        <f>IF(AF95&lt;'Opciones financieras'!$N$36,'Opciones financieras'!$M$36*100*('Opciones financieras'!$N$36-AF95-'Opciones financieras'!$O$36),0-'Opciones financieras'!$M$36*100*'Opciones financieras'!$O$36)</f>
        <v>0</v>
      </c>
      <c r="AT133" s="105">
        <f>IF(AF95&lt;'Opciones financieras'!$N$37,'Opciones financieras'!$M$37*100*('Opciones financieras'!$N$37-AF95-'Opciones financieras'!$O$37),0-'Opciones financieras'!$M$37*100*'Opciones financieras'!$O$37)</f>
        <v>0</v>
      </c>
      <c r="AU133" s="105">
        <f>IF(AF95&lt;'Opciones financieras'!$N$38,'Opciones financieras'!$M$38*100*('Opciones financieras'!$N$38-AF95-'Opciones financieras'!$O$38),0-'Opciones financieras'!$M$38*100*'Opciones financieras'!$O$38)</f>
        <v>0</v>
      </c>
      <c r="AV133" s="105">
        <f>IF(AF95&lt;'Opciones financieras'!$N$39,'Opciones financieras'!$M$39*100*('Opciones financieras'!$N$39-AF95-'Opciones financieras'!$O$39),0-'Opciones financieras'!$M$39*100*'Opciones financieras'!$O$39)</f>
        <v>0</v>
      </c>
      <c r="AW133" s="105">
        <f>IF(AF95&lt;'Opciones financieras'!$N$40,'Opciones financieras'!$M$40*100*('Opciones financieras'!$N$40-AF95-'Opciones financieras'!$O$40),0-'Opciones financieras'!$M$40*100*'Opciones financieras'!$O$40)</f>
        <v>0</v>
      </c>
      <c r="AX133" s="105">
        <f>IF(AF95&lt;'Opciones financieras'!$N$41,'Opciones financieras'!$M$41*100*('Opciones financieras'!$N$41-AF95-'Opciones financieras'!$O$41),0-'Opciones financieras'!$M$41*100*'Opciones financieras'!$O$41)</f>
        <v>0</v>
      </c>
      <c r="AY133" s="105">
        <f>IF(AF95&lt;'Opciones financieras'!$N$42,'Opciones financieras'!$M$42*100*('Opciones financieras'!$N$42-AF95-'Opciones financieras'!$O$42),0-'Opciones financieras'!$M$42*100*'Opciones financieras'!$O$42)</f>
        <v>0</v>
      </c>
      <c r="AZ133" s="105">
        <f>IF(AF95&lt;'Opciones financieras'!$N$43,'Opciones financieras'!$M$43*100*('Opciones financieras'!$N$43-AF95-'Opciones financieras'!$O$43),0-'Opciones financieras'!$M$43*100*'Opciones financieras'!$O$43)</f>
        <v>0</v>
      </c>
    </row>
    <row r="134" spans="33:52" ht="15.75" customHeight="1">
      <c r="AG134" s="105">
        <f>IF(AF96&lt;'Opciones financieras'!$N$24,'Opciones financieras'!$M$24*100*('Opciones financieras'!$N$24-AF96-'Opciones financieras'!$O$24),0-'Opciones financieras'!$M$24*100*'Opciones financieras'!$O$24)</f>
        <v>0</v>
      </c>
      <c r="AH134" s="105">
        <f>IF(AF96&lt;'Opciones financieras'!$N$25,'Opciones financieras'!$M$25*100*('Opciones financieras'!$N$25-AF96-'Opciones financieras'!$O$25),0-'Opciones financieras'!$M$25*100*'Opciones financieras'!$O$25)</f>
        <v>0</v>
      </c>
      <c r="AI134" s="105">
        <f>IF(AF96&lt;'Opciones financieras'!$N$26,'Opciones financieras'!$M$26*100*('Opciones financieras'!$N$26-AF96-'Opciones financieras'!$O$26),0-'Opciones financieras'!$M$26*100*'Opciones financieras'!$O$26)</f>
        <v>0</v>
      </c>
      <c r="AJ134" s="105">
        <f>IF(AF96&lt;'Opciones financieras'!$N$27,'Opciones financieras'!$M$27*100*('Opciones financieras'!$N$27-AF96-'Opciones financieras'!$O$27),0-'Opciones financieras'!$M$27*100*'Opciones financieras'!$O$27)</f>
        <v>0</v>
      </c>
      <c r="AK134" s="105">
        <f>IF(AF96&lt;'Opciones financieras'!$N$28,'Opciones financieras'!$M$28*100*('Opciones financieras'!$N$28-AF96-'Opciones financieras'!$O$28),0-'Opciones financieras'!$M$28*100*'Opciones financieras'!$O$28)</f>
        <v>0</v>
      </c>
      <c r="AL134" s="105">
        <f>IF(AF96&lt;'Opciones financieras'!$N$29,'Opciones financieras'!$M$29*100*('Opciones financieras'!$N$29-AF96-'Opciones financieras'!$O$29),0-'Opciones financieras'!$M$29*100*'Opciones financieras'!$O$29)</f>
        <v>0</v>
      </c>
      <c r="AM134" s="105">
        <f>IF(AF96&lt;'Opciones financieras'!$N$30,'Opciones financieras'!$M$30*100*('Opciones financieras'!$N$30-AF96-'Opciones financieras'!$O$30),0-'Opciones financieras'!$M$30*100*'Opciones financieras'!$O$30)</f>
        <v>0</v>
      </c>
      <c r="AN134" s="105">
        <f>IF(AF96&lt;'Opciones financieras'!$N$31,'Opciones financieras'!$M$31*100*('Opciones financieras'!$N$31-AF96-'Opciones financieras'!$O$31),0-'Opciones financieras'!$M$31*100*'Opciones financieras'!$O$31)</f>
        <v>0</v>
      </c>
      <c r="AO134" s="105">
        <f>IF(AF96&lt;'Opciones financieras'!$N$32,'Opciones financieras'!$M$32*100*('Opciones financieras'!$N$32-AF96-'Opciones financieras'!$O$32),0-'Opciones financieras'!$M$32*100*'Opciones financieras'!$O$32)</f>
        <v>0</v>
      </c>
      <c r="AP134" s="105">
        <f>IF(AF96&lt;'Opciones financieras'!$N$33,'Opciones financieras'!$M$33*100*('Opciones financieras'!$N$33-AF96-'Opciones financieras'!$O$33),0-'Opciones financieras'!$M$33*100*'Opciones financieras'!$O$33)</f>
        <v>0</v>
      </c>
      <c r="AQ134" s="105">
        <f>IF(AF96&lt;'Opciones financieras'!$N$34,'Opciones financieras'!$M$34*100*('Opciones financieras'!$N$34-AF96-'Opciones financieras'!$O$34),0-'Opciones financieras'!$M$34*100*'Opciones financieras'!$O$34)</f>
        <v>0</v>
      </c>
      <c r="AR134" s="105">
        <f>IF(AF96&lt;'Opciones financieras'!$N$35,'Opciones financieras'!$M$35*100*('Opciones financieras'!$N$35-AF96-'Opciones financieras'!$O$35),0-'Opciones financieras'!$M$35*100*'Opciones financieras'!$O$35)</f>
        <v>0</v>
      </c>
      <c r="AS134" s="105">
        <f>IF(AF96&lt;'Opciones financieras'!$N$36,'Opciones financieras'!$M$36*100*('Opciones financieras'!$N$36-AF96-'Opciones financieras'!$O$36),0-'Opciones financieras'!$M$36*100*'Opciones financieras'!$O$36)</f>
        <v>0</v>
      </c>
      <c r="AT134" s="105">
        <f>IF(AF96&lt;'Opciones financieras'!$N$37,'Opciones financieras'!$M$37*100*('Opciones financieras'!$N$37-AF96-'Opciones financieras'!$O$37),0-'Opciones financieras'!$M$37*100*'Opciones financieras'!$O$37)</f>
        <v>0</v>
      </c>
      <c r="AU134" s="105">
        <f>IF(AF96&lt;'Opciones financieras'!$N$38,'Opciones financieras'!$M$38*100*('Opciones financieras'!$N$38-AF96-'Opciones financieras'!$O$38),0-'Opciones financieras'!$M$38*100*'Opciones financieras'!$O$38)</f>
        <v>0</v>
      </c>
      <c r="AV134" s="105">
        <f>IF(AF96&lt;'Opciones financieras'!$N$39,'Opciones financieras'!$M$39*100*('Opciones financieras'!$N$39-AF96-'Opciones financieras'!$O$39),0-'Opciones financieras'!$M$39*100*'Opciones financieras'!$O$39)</f>
        <v>0</v>
      </c>
      <c r="AW134" s="105">
        <f>IF(AF96&lt;'Opciones financieras'!$N$40,'Opciones financieras'!$M$40*100*('Opciones financieras'!$N$40-AF96-'Opciones financieras'!$O$40),0-'Opciones financieras'!$M$40*100*'Opciones financieras'!$O$40)</f>
        <v>0</v>
      </c>
      <c r="AX134" s="105">
        <f>IF(AF96&lt;'Opciones financieras'!$N$41,'Opciones financieras'!$M$41*100*('Opciones financieras'!$N$41-AF96-'Opciones financieras'!$O$41),0-'Opciones financieras'!$M$41*100*'Opciones financieras'!$O$41)</f>
        <v>0</v>
      </c>
      <c r="AY134" s="105">
        <f>IF(AF96&lt;'Opciones financieras'!$N$42,'Opciones financieras'!$M$42*100*('Opciones financieras'!$N$42-AF96-'Opciones financieras'!$O$42),0-'Opciones financieras'!$M$42*100*'Opciones financieras'!$O$42)</f>
        <v>0</v>
      </c>
      <c r="AZ134" s="105">
        <f>IF(AF96&lt;'Opciones financieras'!$N$43,'Opciones financieras'!$M$43*100*('Opciones financieras'!$N$43-AF96-'Opciones financieras'!$O$43),0-'Opciones financieras'!$M$43*100*'Opciones financieras'!$O$43)</f>
        <v>0</v>
      </c>
    </row>
    <row r="135" spans="33:52" ht="15.75" customHeight="1">
      <c r="AG135" s="105">
        <f>IF(AF97&lt;'Opciones financieras'!$N$24,'Opciones financieras'!$M$24*100*('Opciones financieras'!$N$24-AF97-'Opciones financieras'!$O$24),0-'Opciones financieras'!$M$24*100*'Opciones financieras'!$O$24)</f>
        <v>0</v>
      </c>
      <c r="AH135" s="105">
        <f>IF(AF97&lt;'Opciones financieras'!$N$25,'Opciones financieras'!$M$25*100*('Opciones financieras'!$N$25-AF97-'Opciones financieras'!$O$25),0-'Opciones financieras'!$M$25*100*'Opciones financieras'!$O$25)</f>
        <v>0</v>
      </c>
      <c r="AI135" s="105">
        <f>IF(AF97&lt;'Opciones financieras'!$N$26,'Opciones financieras'!$M$26*100*('Opciones financieras'!$N$26-AF97-'Opciones financieras'!$O$26),0-'Opciones financieras'!$M$26*100*'Opciones financieras'!$O$26)</f>
        <v>0</v>
      </c>
      <c r="AJ135" s="105">
        <f>IF(AF97&lt;'Opciones financieras'!$N$27,'Opciones financieras'!$M$27*100*('Opciones financieras'!$N$27-AF97-'Opciones financieras'!$O$27),0-'Opciones financieras'!$M$27*100*'Opciones financieras'!$O$27)</f>
        <v>0</v>
      </c>
      <c r="AK135" s="105">
        <f>IF(AF97&lt;'Opciones financieras'!$N$28,'Opciones financieras'!$M$28*100*('Opciones financieras'!$N$28-AF97-'Opciones financieras'!$O$28),0-'Opciones financieras'!$M$28*100*'Opciones financieras'!$O$28)</f>
        <v>0</v>
      </c>
      <c r="AL135" s="105">
        <f>IF(AF97&lt;'Opciones financieras'!$N$29,'Opciones financieras'!$M$29*100*('Opciones financieras'!$N$29-AF97-'Opciones financieras'!$O$29),0-'Opciones financieras'!$M$29*100*'Opciones financieras'!$O$29)</f>
        <v>0</v>
      </c>
      <c r="AM135" s="105">
        <f>IF(AF97&lt;'Opciones financieras'!$N$30,'Opciones financieras'!$M$30*100*('Opciones financieras'!$N$30-AF97-'Opciones financieras'!$O$30),0-'Opciones financieras'!$M$30*100*'Opciones financieras'!$O$30)</f>
        <v>0</v>
      </c>
      <c r="AN135" s="105">
        <f>IF(AF97&lt;'Opciones financieras'!$N$31,'Opciones financieras'!$M$31*100*('Opciones financieras'!$N$31-AF97-'Opciones financieras'!$O$31),0-'Opciones financieras'!$M$31*100*'Opciones financieras'!$O$31)</f>
        <v>0</v>
      </c>
      <c r="AO135" s="105">
        <f>IF(AF97&lt;'Opciones financieras'!$N$32,'Opciones financieras'!$M$32*100*('Opciones financieras'!$N$32-AF97-'Opciones financieras'!$O$32),0-'Opciones financieras'!$M$32*100*'Opciones financieras'!$O$32)</f>
        <v>0</v>
      </c>
      <c r="AP135" s="105">
        <f>IF(AF97&lt;'Opciones financieras'!$N$33,'Opciones financieras'!$M$33*100*('Opciones financieras'!$N$33-AF97-'Opciones financieras'!$O$33),0-'Opciones financieras'!$M$33*100*'Opciones financieras'!$O$33)</f>
        <v>0</v>
      </c>
      <c r="AQ135" s="105">
        <f>IF(AF97&lt;'Opciones financieras'!$N$34,'Opciones financieras'!$M$34*100*('Opciones financieras'!$N$34-AF97-'Opciones financieras'!$O$34),0-'Opciones financieras'!$M$34*100*'Opciones financieras'!$O$34)</f>
        <v>0</v>
      </c>
      <c r="AR135" s="105">
        <f>IF(AF97&lt;'Opciones financieras'!$N$35,'Opciones financieras'!$M$35*100*('Opciones financieras'!$N$35-AF97-'Opciones financieras'!$O$35),0-'Opciones financieras'!$M$35*100*'Opciones financieras'!$O$35)</f>
        <v>0</v>
      </c>
      <c r="AS135" s="105">
        <f>IF(AF97&lt;'Opciones financieras'!$N$36,'Opciones financieras'!$M$36*100*('Opciones financieras'!$N$36-AF97-'Opciones financieras'!$O$36),0-'Opciones financieras'!$M$36*100*'Opciones financieras'!$O$36)</f>
        <v>0</v>
      </c>
      <c r="AT135" s="105">
        <f>IF(AF97&lt;'Opciones financieras'!$N$37,'Opciones financieras'!$M$37*100*('Opciones financieras'!$N$37-AF97-'Opciones financieras'!$O$37),0-'Opciones financieras'!$M$37*100*'Opciones financieras'!$O$37)</f>
        <v>0</v>
      </c>
      <c r="AU135" s="105">
        <f>IF(AF97&lt;'Opciones financieras'!$N$38,'Opciones financieras'!$M$38*100*('Opciones financieras'!$N$38-AF97-'Opciones financieras'!$O$38),0-'Opciones financieras'!$M$38*100*'Opciones financieras'!$O$38)</f>
        <v>0</v>
      </c>
      <c r="AV135" s="105">
        <f>IF(AF97&lt;'Opciones financieras'!$N$39,'Opciones financieras'!$M$39*100*('Opciones financieras'!$N$39-AF97-'Opciones financieras'!$O$39),0-'Opciones financieras'!$M$39*100*'Opciones financieras'!$O$39)</f>
        <v>0</v>
      </c>
      <c r="AW135" s="105">
        <f>IF(AF97&lt;'Opciones financieras'!$N$40,'Opciones financieras'!$M$40*100*('Opciones financieras'!$N$40-AF97-'Opciones financieras'!$O$40),0-'Opciones financieras'!$M$40*100*'Opciones financieras'!$O$40)</f>
        <v>0</v>
      </c>
      <c r="AX135" s="105">
        <f>IF(AF97&lt;'Opciones financieras'!$N$41,'Opciones financieras'!$M$41*100*('Opciones financieras'!$N$41-AF97-'Opciones financieras'!$O$41),0-'Opciones financieras'!$M$41*100*'Opciones financieras'!$O$41)</f>
        <v>0</v>
      </c>
      <c r="AY135" s="105">
        <f>IF(AF97&lt;'Opciones financieras'!$N$42,'Opciones financieras'!$M$42*100*('Opciones financieras'!$N$42-AF97-'Opciones financieras'!$O$42),0-'Opciones financieras'!$M$42*100*'Opciones financieras'!$O$42)</f>
        <v>0</v>
      </c>
      <c r="AZ135" s="105">
        <f>IF(AF97&lt;'Opciones financieras'!$N$43,'Opciones financieras'!$M$43*100*('Opciones financieras'!$N$43-AF97-'Opciones financieras'!$O$43),0-'Opciones financieras'!$M$43*100*'Opciones financieras'!$O$43)</f>
        <v>0</v>
      </c>
    </row>
    <row r="136" spans="33:52" ht="15.75" customHeight="1">
      <c r="AG136" s="105">
        <f>IF(AF98&lt;'Opciones financieras'!$N$24,'Opciones financieras'!$M$24*100*('Opciones financieras'!$N$24-AF98-'Opciones financieras'!$O$24),0-'Opciones financieras'!$M$24*100*'Opciones financieras'!$O$24)</f>
        <v>0</v>
      </c>
      <c r="AH136" s="105">
        <f>IF(AF98&lt;'Opciones financieras'!$N$25,'Opciones financieras'!$M$25*100*('Opciones financieras'!$N$25-AF98-'Opciones financieras'!$O$25),0-'Opciones financieras'!$M$25*100*'Opciones financieras'!$O$25)</f>
        <v>0</v>
      </c>
      <c r="AI136" s="105">
        <f>IF(AF98&lt;'Opciones financieras'!$N$26,'Opciones financieras'!$M$26*100*('Opciones financieras'!$N$26-AF98-'Opciones financieras'!$O$26),0-'Opciones financieras'!$M$26*100*'Opciones financieras'!$O$26)</f>
        <v>0</v>
      </c>
      <c r="AJ136" s="105">
        <f>IF(AF98&lt;'Opciones financieras'!$N$27,'Opciones financieras'!$M$27*100*('Opciones financieras'!$N$27-AF98-'Opciones financieras'!$O$27),0-'Opciones financieras'!$M$27*100*'Opciones financieras'!$O$27)</f>
        <v>0</v>
      </c>
      <c r="AK136" s="105">
        <f>IF(AF98&lt;'Opciones financieras'!$N$28,'Opciones financieras'!$M$28*100*('Opciones financieras'!$N$28-AF98-'Opciones financieras'!$O$28),0-'Opciones financieras'!$M$28*100*'Opciones financieras'!$O$28)</f>
        <v>0</v>
      </c>
      <c r="AL136" s="105">
        <f>IF(AF98&lt;'Opciones financieras'!$N$29,'Opciones financieras'!$M$29*100*('Opciones financieras'!$N$29-AF98-'Opciones financieras'!$O$29),0-'Opciones financieras'!$M$29*100*'Opciones financieras'!$O$29)</f>
        <v>0</v>
      </c>
      <c r="AM136" s="105">
        <f>IF(AF98&lt;'Opciones financieras'!$N$30,'Opciones financieras'!$M$30*100*('Opciones financieras'!$N$30-AF98-'Opciones financieras'!$O$30),0-'Opciones financieras'!$M$30*100*'Opciones financieras'!$O$30)</f>
        <v>0</v>
      </c>
      <c r="AN136" s="105">
        <f>IF(AF98&lt;'Opciones financieras'!$N$31,'Opciones financieras'!$M$31*100*('Opciones financieras'!$N$31-AF98-'Opciones financieras'!$O$31),0-'Opciones financieras'!$M$31*100*'Opciones financieras'!$O$31)</f>
        <v>0</v>
      </c>
      <c r="AO136" s="105">
        <f>IF(AF98&lt;'Opciones financieras'!$N$32,'Opciones financieras'!$M$32*100*('Opciones financieras'!$N$32-AF98-'Opciones financieras'!$O$32),0-'Opciones financieras'!$M$32*100*'Opciones financieras'!$O$32)</f>
        <v>0</v>
      </c>
      <c r="AP136" s="105">
        <f>IF(AF98&lt;'Opciones financieras'!$N$33,'Opciones financieras'!$M$33*100*('Opciones financieras'!$N$33-AF98-'Opciones financieras'!$O$33),0-'Opciones financieras'!$M$33*100*'Opciones financieras'!$O$33)</f>
        <v>0</v>
      </c>
      <c r="AQ136" s="105">
        <f>IF(AF98&lt;'Opciones financieras'!$N$34,'Opciones financieras'!$M$34*100*('Opciones financieras'!$N$34-AF98-'Opciones financieras'!$O$34),0-'Opciones financieras'!$M$34*100*'Opciones financieras'!$O$34)</f>
        <v>0</v>
      </c>
      <c r="AR136" s="105">
        <f>IF(AF98&lt;'Opciones financieras'!$N$35,'Opciones financieras'!$M$35*100*('Opciones financieras'!$N$35-AF98-'Opciones financieras'!$O$35),0-'Opciones financieras'!$M$35*100*'Opciones financieras'!$O$35)</f>
        <v>0</v>
      </c>
      <c r="AS136" s="105">
        <f>IF(AF98&lt;'Opciones financieras'!$N$36,'Opciones financieras'!$M$36*100*('Opciones financieras'!$N$36-AF98-'Opciones financieras'!$O$36),0-'Opciones financieras'!$M$36*100*'Opciones financieras'!$O$36)</f>
        <v>0</v>
      </c>
      <c r="AT136" s="105">
        <f>IF(AF98&lt;'Opciones financieras'!$N$37,'Opciones financieras'!$M$37*100*('Opciones financieras'!$N$37-AF98-'Opciones financieras'!$O$37),0-'Opciones financieras'!$M$37*100*'Opciones financieras'!$O$37)</f>
        <v>0</v>
      </c>
      <c r="AU136" s="105">
        <f>IF(AF98&lt;'Opciones financieras'!$N$38,'Opciones financieras'!$M$38*100*('Opciones financieras'!$N$38-AF98-'Opciones financieras'!$O$38),0-'Opciones financieras'!$M$38*100*'Opciones financieras'!$O$38)</f>
        <v>0</v>
      </c>
      <c r="AV136" s="105">
        <f>IF(AF98&lt;'Opciones financieras'!$N$39,'Opciones financieras'!$M$39*100*('Opciones financieras'!$N$39-AF98-'Opciones financieras'!$O$39),0-'Opciones financieras'!$M$39*100*'Opciones financieras'!$O$39)</f>
        <v>0</v>
      </c>
      <c r="AW136" s="105">
        <f>IF(AF98&lt;'Opciones financieras'!$N$40,'Opciones financieras'!$M$40*100*('Opciones financieras'!$N$40-AF98-'Opciones financieras'!$O$40),0-'Opciones financieras'!$M$40*100*'Opciones financieras'!$O$40)</f>
        <v>0</v>
      </c>
      <c r="AX136" s="105">
        <f>IF(AF98&lt;'Opciones financieras'!$N$41,'Opciones financieras'!$M$41*100*('Opciones financieras'!$N$41-AF98-'Opciones financieras'!$O$41),0-'Opciones financieras'!$M$41*100*'Opciones financieras'!$O$41)</f>
        <v>0</v>
      </c>
      <c r="AY136" s="105">
        <f>IF(AF98&lt;'Opciones financieras'!$N$42,'Opciones financieras'!$M$42*100*('Opciones financieras'!$N$42-AF98-'Opciones financieras'!$O$42),0-'Opciones financieras'!$M$42*100*'Opciones financieras'!$O$42)</f>
        <v>0</v>
      </c>
      <c r="AZ136" s="105">
        <f>IF(AF98&lt;'Opciones financieras'!$N$43,'Opciones financieras'!$M$43*100*('Opciones financieras'!$N$43-AF98-'Opciones financieras'!$O$43),0-'Opciones financieras'!$M$43*100*'Opciones financieras'!$O$43)</f>
        <v>0</v>
      </c>
    </row>
    <row r="137" spans="33:52" ht="15.75" customHeight="1">
      <c r="AG137" s="105">
        <f>IF(AF99&lt;'Opciones financieras'!$N$24,'Opciones financieras'!$M$24*100*('Opciones financieras'!$N$24-AF99-'Opciones financieras'!$O$24),0-'Opciones financieras'!$M$24*100*'Opciones financieras'!$O$24)</f>
        <v>0</v>
      </c>
      <c r="AH137" s="105">
        <f>IF(AF99&lt;'Opciones financieras'!$N$25,'Opciones financieras'!$M$25*100*('Opciones financieras'!$N$25-AF99-'Opciones financieras'!$O$25),0-'Opciones financieras'!$M$25*100*'Opciones financieras'!$O$25)</f>
        <v>0</v>
      </c>
      <c r="AI137" s="105">
        <f>IF(AF99&lt;'Opciones financieras'!$N$26,'Opciones financieras'!$M$26*100*('Opciones financieras'!$N$26-AF99-'Opciones financieras'!$O$26),0-'Opciones financieras'!$M$26*100*'Opciones financieras'!$O$26)</f>
        <v>0</v>
      </c>
      <c r="AJ137" s="105">
        <f>IF(AF99&lt;'Opciones financieras'!$N$27,'Opciones financieras'!$M$27*100*('Opciones financieras'!$N$27-AF99-'Opciones financieras'!$O$27),0-'Opciones financieras'!$M$27*100*'Opciones financieras'!$O$27)</f>
        <v>0</v>
      </c>
      <c r="AK137" s="105">
        <f>IF(AF99&lt;'Opciones financieras'!$N$28,'Opciones financieras'!$M$28*100*('Opciones financieras'!$N$28-AF99-'Opciones financieras'!$O$28),0-'Opciones financieras'!$M$28*100*'Opciones financieras'!$O$28)</f>
        <v>0</v>
      </c>
      <c r="AL137" s="105">
        <f>IF(AF99&lt;'Opciones financieras'!$N$29,'Opciones financieras'!$M$29*100*('Opciones financieras'!$N$29-AF99-'Opciones financieras'!$O$29),0-'Opciones financieras'!$M$29*100*'Opciones financieras'!$O$29)</f>
        <v>0</v>
      </c>
      <c r="AM137" s="105">
        <f>IF(AF99&lt;'Opciones financieras'!$N$30,'Opciones financieras'!$M$30*100*('Opciones financieras'!$N$30-AF99-'Opciones financieras'!$O$30),0-'Opciones financieras'!$M$30*100*'Opciones financieras'!$O$30)</f>
        <v>0</v>
      </c>
      <c r="AN137" s="105">
        <f>IF(AF99&lt;'Opciones financieras'!$N$31,'Opciones financieras'!$M$31*100*('Opciones financieras'!$N$31-AF99-'Opciones financieras'!$O$31),0-'Opciones financieras'!$M$31*100*'Opciones financieras'!$O$31)</f>
        <v>0</v>
      </c>
      <c r="AO137" s="105">
        <f>IF(AF99&lt;'Opciones financieras'!$N$32,'Opciones financieras'!$M$32*100*('Opciones financieras'!$N$32-AF99-'Opciones financieras'!$O$32),0-'Opciones financieras'!$M$32*100*'Opciones financieras'!$O$32)</f>
        <v>0</v>
      </c>
      <c r="AP137" s="105">
        <f>IF(AF99&lt;'Opciones financieras'!$N$33,'Opciones financieras'!$M$33*100*('Opciones financieras'!$N$33-AF99-'Opciones financieras'!$O$33),0-'Opciones financieras'!$M$33*100*'Opciones financieras'!$O$33)</f>
        <v>0</v>
      </c>
      <c r="AQ137" s="105">
        <f>IF(AF99&lt;'Opciones financieras'!$N$34,'Opciones financieras'!$M$34*100*('Opciones financieras'!$N$34-AF99-'Opciones financieras'!$O$34),0-'Opciones financieras'!$M$34*100*'Opciones financieras'!$O$34)</f>
        <v>0</v>
      </c>
      <c r="AR137" s="105">
        <f>IF(AF99&lt;'Opciones financieras'!$N$35,'Opciones financieras'!$M$35*100*('Opciones financieras'!$N$35-AF99-'Opciones financieras'!$O$35),0-'Opciones financieras'!$M$35*100*'Opciones financieras'!$O$35)</f>
        <v>0</v>
      </c>
      <c r="AS137" s="105">
        <f>IF(AF99&lt;'Opciones financieras'!$N$36,'Opciones financieras'!$M$36*100*('Opciones financieras'!$N$36-AF99-'Opciones financieras'!$O$36),0-'Opciones financieras'!$M$36*100*'Opciones financieras'!$O$36)</f>
        <v>0</v>
      </c>
      <c r="AT137" s="105">
        <f>IF(AF99&lt;'Opciones financieras'!$N$37,'Opciones financieras'!$M$37*100*('Opciones financieras'!$N$37-AF99-'Opciones financieras'!$O$37),0-'Opciones financieras'!$M$37*100*'Opciones financieras'!$O$37)</f>
        <v>0</v>
      </c>
      <c r="AU137" s="105">
        <f>IF(AF99&lt;'Opciones financieras'!$N$38,'Opciones financieras'!$M$38*100*('Opciones financieras'!$N$38-AF99-'Opciones financieras'!$O$38),0-'Opciones financieras'!$M$38*100*'Opciones financieras'!$O$38)</f>
        <v>0</v>
      </c>
      <c r="AV137" s="105">
        <f>IF(AF99&lt;'Opciones financieras'!$N$39,'Opciones financieras'!$M$39*100*('Opciones financieras'!$N$39-AF99-'Opciones financieras'!$O$39),0-'Opciones financieras'!$M$39*100*'Opciones financieras'!$O$39)</f>
        <v>0</v>
      </c>
      <c r="AW137" s="105">
        <f>IF(AF99&lt;'Opciones financieras'!$N$40,'Opciones financieras'!$M$40*100*('Opciones financieras'!$N$40-AF99-'Opciones financieras'!$O$40),0-'Opciones financieras'!$M$40*100*'Opciones financieras'!$O$40)</f>
        <v>0</v>
      </c>
      <c r="AX137" s="105">
        <f>IF(AF99&lt;'Opciones financieras'!$N$41,'Opciones financieras'!$M$41*100*('Opciones financieras'!$N$41-AF99-'Opciones financieras'!$O$41),0-'Opciones financieras'!$M$41*100*'Opciones financieras'!$O$41)</f>
        <v>0</v>
      </c>
      <c r="AY137" s="105">
        <f>IF(AF99&lt;'Opciones financieras'!$N$42,'Opciones financieras'!$M$42*100*('Opciones financieras'!$N$42-AF99-'Opciones financieras'!$O$42),0-'Opciones financieras'!$M$42*100*'Opciones financieras'!$O$42)</f>
        <v>0</v>
      </c>
      <c r="AZ137" s="105">
        <f>IF(AF99&lt;'Opciones financieras'!$N$43,'Opciones financieras'!$M$43*100*('Opciones financieras'!$N$43-AF99-'Opciones financieras'!$O$43),0-'Opciones financieras'!$M$43*100*'Opciones financieras'!$O$43)</f>
        <v>0</v>
      </c>
    </row>
    <row r="138" spans="33:52" ht="15.75" customHeight="1"/>
    <row r="139" spans="33:52" ht="15.75" customHeight="1"/>
    <row r="140" spans="33:52" ht="15.75" customHeight="1">
      <c r="AG140" s="104" t="s">
        <v>84</v>
      </c>
    </row>
    <row r="141" spans="33:52" ht="15.75" customHeight="1">
      <c r="AG141" s="104" t="s">
        <v>85</v>
      </c>
    </row>
    <row r="142" spans="33:52" ht="15.75" customHeight="1"/>
    <row r="143" spans="33:52" ht="15.75" customHeight="1"/>
    <row r="144" spans="33:52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3:C37">
    <cfRule type="cellIs" dxfId="19" priority="1" operator="lessThan">
      <formula>0</formula>
    </cfRule>
  </conditionalFormatting>
  <conditionalFormatting sqref="C3:C37">
    <cfRule type="cellIs" dxfId="18" priority="2" operator="greaterThan">
      <formula>0</formula>
    </cfRule>
  </conditionalFormatting>
  <conditionalFormatting sqref="G12">
    <cfRule type="cellIs" dxfId="17" priority="3" operator="equal">
      <formula>0</formula>
    </cfRule>
  </conditionalFormatting>
  <conditionalFormatting sqref="G12">
    <cfRule type="cellIs" dxfId="16" priority="4" operator="lessThan">
      <formula>0</formula>
    </cfRule>
  </conditionalFormatting>
  <conditionalFormatting sqref="G12">
    <cfRule type="cellIs" dxfId="15" priority="5" operator="greaterThan">
      <formula>0</formula>
    </cfRule>
  </conditionalFormatting>
  <conditionalFormatting sqref="G19">
    <cfRule type="cellIs" dxfId="14" priority="6" operator="equal">
      <formula>0</formula>
    </cfRule>
  </conditionalFormatting>
  <conditionalFormatting sqref="G19">
    <cfRule type="cellIs" dxfId="13" priority="7" operator="lessThan">
      <formula>0</formula>
    </cfRule>
  </conditionalFormatting>
  <conditionalFormatting sqref="G19">
    <cfRule type="cellIs" dxfId="12" priority="8" operator="greaterThan">
      <formula>0</formula>
    </cfRule>
  </conditionalFormatting>
  <conditionalFormatting sqref="H19">
    <cfRule type="cellIs" dxfId="11" priority="9" operator="lessThan">
      <formula>0</formula>
    </cfRule>
  </conditionalFormatting>
  <conditionalFormatting sqref="H19">
    <cfRule type="cellIs" dxfId="10" priority="10" operator="greaterThan">
      <formula>0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BG1000"/>
  <sheetViews>
    <sheetView workbookViewId="0"/>
  </sheetViews>
  <sheetFormatPr defaultColWidth="14.42578125" defaultRowHeight="15" customHeight="1"/>
  <cols>
    <col min="1" max="1" width="5" customWidth="1"/>
    <col min="2" max="2" width="8.140625" customWidth="1"/>
    <col min="3" max="3" width="7.28515625" customWidth="1"/>
    <col min="4" max="4" width="7.7109375" customWidth="1"/>
    <col min="5" max="5" width="7.140625" customWidth="1"/>
    <col min="6" max="6" width="15" customWidth="1"/>
    <col min="7" max="7" width="14.28515625" customWidth="1"/>
    <col min="8" max="8" width="12.28515625" customWidth="1"/>
    <col min="9" max="10" width="11.85546875" customWidth="1"/>
    <col min="11" max="11" width="5.28515625" customWidth="1"/>
    <col min="12" max="12" width="7.85546875" customWidth="1"/>
    <col min="13" max="13" width="6.28515625" customWidth="1"/>
    <col min="14" max="15" width="7.28515625" customWidth="1"/>
    <col min="16" max="16" width="8.5703125" customWidth="1"/>
    <col min="17" max="18" width="11.7109375" customWidth="1"/>
    <col min="19" max="20" width="10.7109375" customWidth="1"/>
    <col min="21" max="21" width="6.7109375" customWidth="1"/>
    <col min="22" max="22" width="13.7109375" customWidth="1"/>
    <col min="23" max="23" width="8.140625" customWidth="1"/>
    <col min="24" max="24" width="5.7109375" customWidth="1"/>
    <col min="25" max="25" width="10.7109375" customWidth="1"/>
    <col min="26" max="26" width="15" customWidth="1"/>
    <col min="27" max="27" width="16.42578125" customWidth="1"/>
    <col min="28" max="28" width="12.7109375" customWidth="1"/>
    <col min="29" max="29" width="10.7109375" customWidth="1"/>
    <col min="30" max="30" width="15.5703125" customWidth="1"/>
    <col min="31" max="31" width="13.85546875" customWidth="1"/>
    <col min="32" max="32" width="10.7109375" customWidth="1"/>
    <col min="33" max="33" width="12.140625" customWidth="1"/>
    <col min="34" max="59" width="10.7109375" customWidth="1"/>
  </cols>
  <sheetData>
    <row r="1" spans="2:8" ht="7.5" customHeight="1"/>
    <row r="2" spans="2:8">
      <c r="B2" s="4" t="s">
        <v>2</v>
      </c>
      <c r="C2" s="5" t="s">
        <v>3</v>
      </c>
      <c r="D2" s="6" t="s">
        <v>4</v>
      </c>
      <c r="F2" s="7" t="s">
        <v>5</v>
      </c>
      <c r="G2" s="101">
        <f ca="1">'Opciones financieras'!AA2</f>
        <v>45634</v>
      </c>
    </row>
    <row r="3" spans="2:8">
      <c r="B3" s="20">
        <f t="shared" ref="B3:B37" si="0">SUM(AG65:AZ65,AG103:AZ103,BB65:BG65)</f>
        <v>0</v>
      </c>
      <c r="C3" s="21">
        <f t="shared" ref="C3:C19" si="1">+C4*(1-$H$8)</f>
        <v>158.17875385828398</v>
      </c>
      <c r="D3" s="22">
        <f>-(1-C3/C20)</f>
        <v>-0.29067823381935431</v>
      </c>
      <c r="F3" s="7" t="s">
        <v>17</v>
      </c>
      <c r="G3" s="23" t="s">
        <v>87</v>
      </c>
    </row>
    <row r="4" spans="2:8">
      <c r="B4" s="20">
        <f t="shared" si="0"/>
        <v>0</v>
      </c>
      <c r="C4" s="34">
        <f t="shared" si="1"/>
        <v>161.40689169212652</v>
      </c>
      <c r="D4" s="35"/>
      <c r="F4" s="7" t="s">
        <v>19</v>
      </c>
      <c r="G4" s="23">
        <f>'Opciones financieras'!AA4</f>
        <v>44428</v>
      </c>
    </row>
    <row r="5" spans="2:8">
      <c r="B5" s="20">
        <f t="shared" si="0"/>
        <v>0</v>
      </c>
      <c r="C5" s="34">
        <f t="shared" si="1"/>
        <v>164.70090988992501</v>
      </c>
      <c r="D5" s="35"/>
      <c r="F5" s="7" t="s">
        <v>20</v>
      </c>
      <c r="G5" s="36">
        <f ca="1">G4-G2</f>
        <v>-1206</v>
      </c>
    </row>
    <row r="6" spans="2:8">
      <c r="B6" s="20">
        <f t="shared" si="0"/>
        <v>0</v>
      </c>
      <c r="C6" s="34">
        <f t="shared" si="1"/>
        <v>168.06215294890308</v>
      </c>
      <c r="D6" s="35"/>
    </row>
    <row r="7" spans="2:8">
      <c r="B7" s="20">
        <f t="shared" si="0"/>
        <v>0</v>
      </c>
      <c r="C7" s="37">
        <f t="shared" si="1"/>
        <v>171.49199280500315</v>
      </c>
      <c r="D7" s="38"/>
      <c r="F7" s="39" t="s">
        <v>21</v>
      </c>
      <c r="G7" s="39" t="s">
        <v>22</v>
      </c>
      <c r="H7" s="39" t="s">
        <v>23</v>
      </c>
    </row>
    <row r="8" spans="2:8">
      <c r="B8" s="20">
        <f t="shared" si="0"/>
        <v>0</v>
      </c>
      <c r="C8" s="21">
        <f t="shared" si="1"/>
        <v>174.99182939286035</v>
      </c>
      <c r="D8" s="40">
        <f>-(1-C8/C20)</f>
        <v>-0.21528327626520016</v>
      </c>
      <c r="F8" s="41" t="s">
        <v>24</v>
      </c>
      <c r="G8" s="41">
        <f>'NO TOCAR'!SUBY</f>
        <v>223</v>
      </c>
      <c r="H8" s="42">
        <f>'Opciones financieras'!AB8</f>
        <v>0.02</v>
      </c>
    </row>
    <row r="9" spans="2:8">
      <c r="B9" s="20">
        <f t="shared" si="0"/>
        <v>0</v>
      </c>
      <c r="C9" s="34">
        <f t="shared" si="1"/>
        <v>178.56309121720446</v>
      </c>
      <c r="D9" s="43"/>
      <c r="F9" s="44" t="s">
        <v>25</v>
      </c>
      <c r="G9" s="44" t="s">
        <v>26</v>
      </c>
    </row>
    <row r="10" spans="2:8">
      <c r="B10" s="20">
        <f t="shared" si="0"/>
        <v>0</v>
      </c>
      <c r="C10" s="34">
        <f t="shared" si="1"/>
        <v>182.20723593592291</v>
      </c>
      <c r="D10" s="43"/>
      <c r="F10" s="45">
        <f>'Opciones financieras'!Z10</f>
        <v>0.34699999999999998</v>
      </c>
      <c r="G10" s="46">
        <f ca="1">F10/365*G5</f>
        <v>-1.1465260273972602</v>
      </c>
    </row>
    <row r="11" spans="2:8">
      <c r="B11" s="20">
        <f t="shared" si="0"/>
        <v>0</v>
      </c>
      <c r="C11" s="34">
        <f t="shared" si="1"/>
        <v>185.92575095502337</v>
      </c>
      <c r="D11" s="47">
        <f>-(1-C11/C20)</f>
        <v>-0.16625223786985033</v>
      </c>
      <c r="F11" s="44" t="s">
        <v>27</v>
      </c>
      <c r="G11" s="44" t="s">
        <v>28</v>
      </c>
    </row>
    <row r="12" spans="2:8">
      <c r="B12" s="20">
        <f t="shared" si="0"/>
        <v>0</v>
      </c>
      <c r="C12" s="34">
        <f t="shared" si="1"/>
        <v>189.72015403573815</v>
      </c>
      <c r="D12" s="43"/>
      <c r="F12" s="48">
        <f>SUM('Opciones financieras'!G44:G63,'Opciones financieras'!Q44:Q63,'Opciones financieras'!F80:F85,G14)</f>
        <v>0</v>
      </c>
      <c r="G12" s="49">
        <f ca="1">-F12*G10</f>
        <v>0</v>
      </c>
    </row>
    <row r="13" spans="2:8">
      <c r="B13" s="20">
        <f t="shared" si="0"/>
        <v>0</v>
      </c>
      <c r="C13" s="50">
        <f t="shared" si="1"/>
        <v>193.59199391401853</v>
      </c>
      <c r="D13" s="43"/>
    </row>
    <row r="14" spans="2:8">
      <c r="B14" s="20">
        <f t="shared" si="0"/>
        <v>0</v>
      </c>
      <c r="C14" s="21">
        <f t="shared" si="1"/>
        <v>197.54285093267197</v>
      </c>
      <c r="D14" s="51">
        <f>-(1-C14/C20)</f>
        <v>-0.1141576191360002</v>
      </c>
      <c r="F14" s="44" t="s">
        <v>29</v>
      </c>
      <c r="G14" s="52">
        <f>SUM('Opciones financieras'!G80:G85,'Opciones financieras'!H44:H63,'Opciones financieras'!R44:R63)</f>
        <v>0</v>
      </c>
    </row>
    <row r="15" spans="2:8">
      <c r="B15" s="20">
        <f t="shared" si="0"/>
        <v>0</v>
      </c>
      <c r="C15" s="53">
        <f t="shared" si="1"/>
        <v>201.57433768639996</v>
      </c>
      <c r="D15" s="54"/>
      <c r="F15" s="44" t="s">
        <v>30</v>
      </c>
      <c r="G15" s="55">
        <f>'Opciones financieras'!AA15</f>
        <v>0</v>
      </c>
    </row>
    <row r="16" spans="2:8">
      <c r="B16" s="20">
        <f t="shared" si="0"/>
        <v>0</v>
      </c>
      <c r="C16" s="34">
        <f t="shared" si="1"/>
        <v>205.68809967999997</v>
      </c>
      <c r="D16" s="54"/>
      <c r="F16" s="44" t="s">
        <v>31</v>
      </c>
      <c r="G16" s="102">
        <f>'Opciones financieras'!AA16</f>
        <v>2.5000000000000001E-3</v>
      </c>
    </row>
    <row r="17" spans="2:7">
      <c r="B17" s="20">
        <f t="shared" si="0"/>
        <v>0</v>
      </c>
      <c r="C17" s="34">
        <f t="shared" si="1"/>
        <v>209.88581599999998</v>
      </c>
      <c r="D17" s="56">
        <f>-(1-C17/C20)</f>
        <v>-5.8808000000000082E-2</v>
      </c>
    </row>
    <row r="18" spans="2:7">
      <c r="B18" s="20">
        <f t="shared" si="0"/>
        <v>0</v>
      </c>
      <c r="C18" s="34">
        <f t="shared" si="1"/>
        <v>214.16919999999999</v>
      </c>
      <c r="D18" s="54"/>
      <c r="F18" s="44" t="s">
        <v>32</v>
      </c>
      <c r="G18" s="57" t="s">
        <v>86</v>
      </c>
    </row>
    <row r="19" spans="2:7">
      <c r="B19" s="20">
        <f t="shared" si="0"/>
        <v>0</v>
      </c>
      <c r="C19" s="50">
        <f t="shared" si="1"/>
        <v>218.54</v>
      </c>
      <c r="D19" s="54"/>
      <c r="F19" s="36">
        <f>SUM('Opciones financieras'!I44:I63,'Opciones financieras'!S44:S63,'Opciones financieras'!H80:H85)</f>
        <v>0</v>
      </c>
      <c r="G19" s="103">
        <f>SUM('Opciones financieras'!I80:I85,'Opciones financieras'!J44:J63,'Opciones financieras'!T44:T63)</f>
        <v>0</v>
      </c>
    </row>
    <row r="20" spans="2:7">
      <c r="B20" s="20">
        <f t="shared" si="0"/>
        <v>0</v>
      </c>
      <c r="C20" s="59">
        <f>+'NO TOCAR 2'!SUBY</f>
        <v>223</v>
      </c>
      <c r="D20" s="60">
        <v>0</v>
      </c>
    </row>
    <row r="21" spans="2:7" ht="15.75" customHeight="1">
      <c r="B21" s="20">
        <f t="shared" si="0"/>
        <v>0</v>
      </c>
      <c r="C21" s="53">
        <f t="shared" ref="C21:C37" si="2">+C20*(1+$H$8)</f>
        <v>227.46</v>
      </c>
      <c r="D21" s="61"/>
      <c r="F21" s="44" t="s">
        <v>34</v>
      </c>
      <c r="G21" s="62">
        <f>SUM('Opciones financieras'!C44:C63)</f>
        <v>0</v>
      </c>
    </row>
    <row r="22" spans="2:7" ht="15.75" customHeight="1">
      <c r="B22" s="20">
        <f t="shared" si="0"/>
        <v>0</v>
      </c>
      <c r="C22" s="34">
        <f t="shared" si="2"/>
        <v>232.00920000000002</v>
      </c>
      <c r="D22" s="61"/>
      <c r="F22" s="44" t="s">
        <v>35</v>
      </c>
      <c r="G22" s="62">
        <f>SUM('Opciones financieras'!M44:M63)</f>
        <v>0</v>
      </c>
    </row>
    <row r="23" spans="2:7" ht="15.75" customHeight="1">
      <c r="B23" s="20">
        <f t="shared" si="0"/>
        <v>0</v>
      </c>
      <c r="C23" s="34">
        <f t="shared" si="2"/>
        <v>236.64938400000003</v>
      </c>
      <c r="D23" s="70">
        <f>C23/C20-1</f>
        <v>6.1208000000000151E-2</v>
      </c>
      <c r="F23" s="44" t="s">
        <v>30</v>
      </c>
      <c r="G23" s="62">
        <f>SUM('Opciones financieras'!C80:C85)</f>
        <v>0</v>
      </c>
    </row>
    <row r="24" spans="2:7" ht="15.75" customHeight="1">
      <c r="B24" s="20">
        <f t="shared" si="0"/>
        <v>0</v>
      </c>
      <c r="C24" s="34">
        <f t="shared" si="2"/>
        <v>241.38237168000003</v>
      </c>
      <c r="D24" s="61"/>
    </row>
    <row r="25" spans="2:7" ht="15.75" customHeight="1">
      <c r="B25" s="20">
        <f t="shared" si="0"/>
        <v>0</v>
      </c>
      <c r="C25" s="34">
        <f t="shared" si="2"/>
        <v>246.21001911360003</v>
      </c>
      <c r="D25" s="61"/>
    </row>
    <row r="26" spans="2:7" ht="15.75" customHeight="1">
      <c r="B26" s="20">
        <f t="shared" si="0"/>
        <v>0</v>
      </c>
      <c r="C26" s="37">
        <f t="shared" si="2"/>
        <v>251.13421949587203</v>
      </c>
      <c r="D26" s="71">
        <f>C26/C20-1</f>
        <v>0.12616241926400007</v>
      </c>
    </row>
    <row r="27" spans="2:7" ht="15.75" customHeight="1">
      <c r="B27" s="20">
        <f t="shared" si="0"/>
        <v>0</v>
      </c>
      <c r="C27" s="53">
        <f t="shared" si="2"/>
        <v>256.15690388578946</v>
      </c>
      <c r="D27" s="72"/>
    </row>
    <row r="28" spans="2:7" ht="15.75" customHeight="1">
      <c r="B28" s="20">
        <f t="shared" si="0"/>
        <v>0</v>
      </c>
      <c r="C28" s="34">
        <f t="shared" si="2"/>
        <v>261.28004196350525</v>
      </c>
      <c r="D28" s="72"/>
    </row>
    <row r="29" spans="2:7" ht="15.75" customHeight="1">
      <c r="B29" s="20">
        <f t="shared" si="0"/>
        <v>0</v>
      </c>
      <c r="C29" s="34">
        <f t="shared" si="2"/>
        <v>266.50564280277536</v>
      </c>
      <c r="D29" s="73">
        <f>C29/C20-1</f>
        <v>0.19509256862231106</v>
      </c>
    </row>
    <row r="30" spans="2:7" ht="15.75" customHeight="1">
      <c r="B30" s="20">
        <f t="shared" si="0"/>
        <v>0</v>
      </c>
      <c r="C30" s="34">
        <f t="shared" si="2"/>
        <v>271.83575565883086</v>
      </c>
      <c r="D30" s="72"/>
    </row>
    <row r="31" spans="2:7" ht="15.75" customHeight="1">
      <c r="B31" s="20">
        <f t="shared" si="0"/>
        <v>0</v>
      </c>
      <c r="C31" s="34">
        <f t="shared" si="2"/>
        <v>277.27247077200747</v>
      </c>
      <c r="D31" s="72"/>
    </row>
    <row r="32" spans="2:7" ht="15.75" customHeight="1">
      <c r="B32" s="20">
        <f t="shared" si="0"/>
        <v>0</v>
      </c>
      <c r="C32" s="37">
        <f t="shared" si="2"/>
        <v>282.81792018744761</v>
      </c>
      <c r="D32" s="75">
        <f>C32/C20-1</f>
        <v>0.26824179456254527</v>
      </c>
    </row>
    <row r="33" spans="2:4" ht="15.75" customHeight="1">
      <c r="B33" s="20">
        <f t="shared" si="0"/>
        <v>0</v>
      </c>
      <c r="C33" s="21">
        <f t="shared" si="2"/>
        <v>288.47427859119659</v>
      </c>
      <c r="D33" s="76"/>
    </row>
    <row r="34" spans="2:4" ht="15.75" customHeight="1">
      <c r="B34" s="20">
        <f t="shared" si="0"/>
        <v>0</v>
      </c>
      <c r="C34" s="34">
        <f t="shared" si="2"/>
        <v>294.24376416302056</v>
      </c>
      <c r="D34" s="77"/>
    </row>
    <row r="35" spans="2:4" ht="15.75" customHeight="1">
      <c r="B35" s="20">
        <f t="shared" si="0"/>
        <v>0</v>
      </c>
      <c r="C35" s="34">
        <f t="shared" si="2"/>
        <v>300.128639446281</v>
      </c>
      <c r="D35" s="77"/>
    </row>
    <row r="36" spans="2:4" ht="15.75" customHeight="1">
      <c r="B36" s="20">
        <f t="shared" si="0"/>
        <v>0</v>
      </c>
      <c r="C36" s="34">
        <f t="shared" si="2"/>
        <v>306.13121223520665</v>
      </c>
      <c r="D36" s="77"/>
    </row>
    <row r="37" spans="2:4" ht="15.75" customHeight="1">
      <c r="B37" s="20">
        <f t="shared" si="0"/>
        <v>0</v>
      </c>
      <c r="C37" s="37">
        <f t="shared" si="2"/>
        <v>312.25383647991077</v>
      </c>
      <c r="D37" s="79">
        <f>C37/C20-1</f>
        <v>0.40024141919242506</v>
      </c>
    </row>
    <row r="38" spans="2:4" ht="15.75" customHeight="1"/>
    <row r="39" spans="2:4" ht="15.75" customHeight="1"/>
    <row r="40" spans="2:4" ht="15.75" customHeight="1"/>
    <row r="41" spans="2:4" ht="15.75" customHeight="1"/>
    <row r="42" spans="2:4" ht="15.75" customHeight="1"/>
    <row r="43" spans="2:4" ht="15.75" customHeight="1"/>
    <row r="44" spans="2:4" ht="15.75" customHeight="1"/>
    <row r="45" spans="2:4" ht="15.75" customHeight="1"/>
    <row r="46" spans="2:4" ht="15.75" customHeight="1"/>
    <row r="47" spans="2:4" ht="15.75" customHeight="1"/>
    <row r="48" spans="2:4" ht="15.75" customHeight="1"/>
    <row r="49" spans="33:59" ht="15.75" customHeight="1"/>
    <row r="50" spans="33:59" ht="15.75" customHeight="1"/>
    <row r="51" spans="33:59" ht="15.75" customHeight="1"/>
    <row r="52" spans="33:59" ht="15.75" customHeight="1"/>
    <row r="53" spans="33:59" ht="15.75" customHeight="1"/>
    <row r="54" spans="33:59" ht="15.75" customHeight="1"/>
    <row r="55" spans="33:59" ht="15.75" customHeight="1"/>
    <row r="56" spans="33:59" ht="15.75" customHeight="1"/>
    <row r="57" spans="33:59" ht="15.75" customHeight="1"/>
    <row r="58" spans="33:59" ht="15.75" customHeight="1"/>
    <row r="59" spans="33:59" ht="15.75" customHeight="1"/>
    <row r="60" spans="33:59" ht="15.75" customHeight="1"/>
    <row r="61" spans="33:59" ht="15.75" customHeight="1"/>
    <row r="62" spans="33:59" ht="15.75" customHeight="1"/>
    <row r="63" spans="33:59" ht="15.75" customHeight="1">
      <c r="AG63" s="104" t="s">
        <v>36</v>
      </c>
      <c r="AH63" s="104" t="s">
        <v>37</v>
      </c>
      <c r="AI63" s="104" t="s">
        <v>38</v>
      </c>
      <c r="AJ63" s="104" t="s">
        <v>39</v>
      </c>
      <c r="AK63" s="104" t="s">
        <v>40</v>
      </c>
      <c r="AL63" s="104" t="s">
        <v>41</v>
      </c>
      <c r="AM63" s="104" t="s">
        <v>42</v>
      </c>
      <c r="AN63" s="104" t="s">
        <v>43</v>
      </c>
      <c r="AO63" s="104" t="s">
        <v>44</v>
      </c>
      <c r="AP63" s="104" t="s">
        <v>45</v>
      </c>
      <c r="AQ63" s="104" t="s">
        <v>46</v>
      </c>
      <c r="AR63" s="104" t="s">
        <v>47</v>
      </c>
      <c r="AS63" s="104" t="s">
        <v>48</v>
      </c>
      <c r="AT63" s="104" t="s">
        <v>49</v>
      </c>
      <c r="AU63" s="104" t="s">
        <v>50</v>
      </c>
      <c r="AV63" s="104" t="s">
        <v>51</v>
      </c>
      <c r="AW63" s="104" t="s">
        <v>52</v>
      </c>
      <c r="AX63" s="104" t="s">
        <v>53</v>
      </c>
      <c r="AY63" s="104" t="s">
        <v>54</v>
      </c>
      <c r="AZ63" s="104" t="s">
        <v>55</v>
      </c>
      <c r="BB63" s="104" t="s">
        <v>56</v>
      </c>
      <c r="BC63" s="104" t="s">
        <v>57</v>
      </c>
      <c r="BD63" s="104" t="s">
        <v>58</v>
      </c>
      <c r="BE63" s="104" t="s">
        <v>59</v>
      </c>
      <c r="BF63" s="104" t="s">
        <v>60</v>
      </c>
      <c r="BG63" s="104" t="s">
        <v>61</v>
      </c>
    </row>
    <row r="64" spans="33:59" ht="15.75" customHeight="1"/>
    <row r="65" spans="32:59" ht="15.75" customHeight="1">
      <c r="AF65" s="105">
        <f t="shared" ref="AF65:AF81" si="3">+AF66*(1-$H$8)</f>
        <v>158.17875385828398</v>
      </c>
      <c r="AG65" s="105">
        <f>IF(AF65&gt;'Opciones financieras'!$D$44,'Opciones financieras'!$C$44*100*(AF65-'Opciones financieras'!$D$44-'Opciones financieras'!$E$44),0-'Opciones financieras'!$C$44*100*'Opciones financieras'!$E$44)</f>
        <v>0</v>
      </c>
      <c r="AH65" s="105">
        <f>IF(AF65&gt;'Opciones financieras'!$D$45,'Opciones financieras'!$C$45*100*(AF65-'Opciones financieras'!$D$45-'Opciones financieras'!$E$45),0-'Opciones financieras'!$C$45*100*'Opciones financieras'!$E$45)</f>
        <v>0</v>
      </c>
      <c r="AI65" s="105">
        <f>IF(AF65&gt;'Opciones financieras'!$D$46,'Opciones financieras'!$C$46*100*(AF65-'Opciones financieras'!$D$46-'Opciones financieras'!$E$46),0-'Opciones financieras'!$C$46*100*'Opciones financieras'!$E$46)</f>
        <v>0</v>
      </c>
      <c r="AJ65" s="105">
        <f>IF(AF65&gt;'Opciones financieras'!$D$47,'Opciones financieras'!$C$47*100*(AF65-'Opciones financieras'!$D$47-'Opciones financieras'!$E$47),0-'Opciones financieras'!$C$47*100*'Opciones financieras'!$E$47)</f>
        <v>0</v>
      </c>
      <c r="AK65" s="105">
        <f>IF(AF65&gt;'Opciones financieras'!$D$48,'Opciones financieras'!$C$48*100*(AF65-'Opciones financieras'!$D$48-'Opciones financieras'!$E$48),0-'Opciones financieras'!$C$48*100*'Opciones financieras'!$E$48)</f>
        <v>0</v>
      </c>
      <c r="AL65" s="105">
        <f>IF(AF65&gt;'Opciones financieras'!$D$49,'Opciones financieras'!$C$49*100*(AF65-'Opciones financieras'!$D$49-'Opciones financieras'!$E$49),0-'Opciones financieras'!$C$49*100*'Opciones financieras'!$E$49)</f>
        <v>0</v>
      </c>
      <c r="AM65" s="105">
        <f>IF(AF65&gt;'Opciones financieras'!$D$50,'Opciones financieras'!$C$50*100*(AF65-'Opciones financieras'!$D$50-'Opciones financieras'!$E$50),0-'Opciones financieras'!$C$50*100*'Opciones financieras'!$E$50)</f>
        <v>0</v>
      </c>
      <c r="AN65" s="105">
        <f>IF(AF65&gt;'Opciones financieras'!$D$51,'Opciones financieras'!$C$51*100*(AF65-'Opciones financieras'!$D$51-'Opciones financieras'!$E$51),0-'Opciones financieras'!$C$51*100*'Opciones financieras'!$E$51)</f>
        <v>0</v>
      </c>
      <c r="AO65" s="105">
        <f>IF(AF65&gt;'Opciones financieras'!$D$52,'Opciones financieras'!$C$52*100*(AF65-'Opciones financieras'!$D$52-'Opciones financieras'!$E$52),0-'Opciones financieras'!$C$52*100*'Opciones financieras'!$E$52)</f>
        <v>0</v>
      </c>
      <c r="AP65" s="105">
        <f>IF(AF65&gt;'Opciones financieras'!$D$53,'Opciones financieras'!$C$53*100*(AF65-'Opciones financieras'!$D$53-'Opciones financieras'!$E$53),0-'Opciones financieras'!$C$53*100*'Opciones financieras'!$E$53)</f>
        <v>0</v>
      </c>
      <c r="AQ65" s="105">
        <f>IF(AF65&gt;'Opciones financieras'!$D$54,'Opciones financieras'!$C$54*100*(AF65-'Opciones financieras'!$D$54-'Opciones financieras'!$E$54),0-'Opciones financieras'!$C$54*100*'Opciones financieras'!$E$54)</f>
        <v>0</v>
      </c>
      <c r="AR65" s="105">
        <f>IF(AF65&gt;'Opciones financieras'!$D$55,'Opciones financieras'!$C$55*100*(AF65-'Opciones financieras'!$D$55-'Opciones financieras'!$E$55),0-'Opciones financieras'!$C$55*100*'Opciones financieras'!$E$55)</f>
        <v>0</v>
      </c>
      <c r="AS65" s="105">
        <f>IF(AF65&gt;'Opciones financieras'!$D$56,'Opciones financieras'!$C$56*100*(AF65-'Opciones financieras'!$D$56-'Opciones financieras'!$E$56),0-'Opciones financieras'!$C$56*100*'Opciones financieras'!$E$56)</f>
        <v>0</v>
      </c>
      <c r="AT65" s="105">
        <f>IF(AF65&gt;'Opciones financieras'!$D$57,'Opciones financieras'!$C$57*100*(AF65-'Opciones financieras'!$D$57-'Opciones financieras'!$E$57),0-'Opciones financieras'!$C$57*100*'Opciones financieras'!$E$57)</f>
        <v>0</v>
      </c>
      <c r="AU65" s="105">
        <f>IF(AF65&gt;'Opciones financieras'!$D$58,'Opciones financieras'!$C$58*100*(AF65-'Opciones financieras'!$D$58-'Opciones financieras'!$E$58),0-'Opciones financieras'!$C$58*100*'Opciones financieras'!$E$58)</f>
        <v>0</v>
      </c>
      <c r="AV65" s="105">
        <f>IF(AF65&gt;'Opciones financieras'!$D$59,'Opciones financieras'!$C$59*100*(AF65-'Opciones financieras'!$D$59-'Opciones financieras'!$E$59),0-'Opciones financieras'!$C$59*100*'Opciones financieras'!$E$59)</f>
        <v>0</v>
      </c>
      <c r="AW65" s="105">
        <f>IF(AF65&gt;'Opciones financieras'!$D$60,'Opciones financieras'!$C$60*100*(AF65-'Opciones financieras'!$D$60-'Opciones financieras'!$E$60),0-'Opciones financieras'!$C$60*100*'Opciones financieras'!$E$60)</f>
        <v>0</v>
      </c>
      <c r="AX65" s="105">
        <f>IF(AF65&gt;'Opciones financieras'!$D$61,'Opciones financieras'!$C$61*100*(AF65-'Opciones financieras'!$D$61-'Opciones financieras'!$E$61),0-'Opciones financieras'!$C$61*100*'Opciones financieras'!$E$61)</f>
        <v>0</v>
      </c>
      <c r="AY65" s="105">
        <f>IF(AF65&gt;'Opciones financieras'!$D$62,'Opciones financieras'!$C$62*100*(AF65-'Opciones financieras'!$D$62-'Opciones financieras'!$E$62),0-'Opciones financieras'!$C$62*100*'Opciones financieras'!$E$62)</f>
        <v>0</v>
      </c>
      <c r="AZ65" s="105">
        <f>IF(AF65&gt;'Opciones financieras'!$D$63,'Opciones financieras'!$C$63*100*(AF65-'Opciones financieras'!$D$63-'Opciones financieras'!$E$63),0-'Opciones financieras'!$C$63*100*'Opciones financieras'!$E$63)</f>
        <v>0</v>
      </c>
      <c r="BB65" s="104">
        <f>'Opciones financieras'!$C$80*AF65+'Opciones financieras'!$F$80</f>
        <v>0</v>
      </c>
      <c r="BC65" s="104">
        <f>'Opciones financieras'!$C$81*AF65+'Opciones financieras'!$F$81</f>
        <v>0</v>
      </c>
      <c r="BD65" s="104">
        <f>'Opciones financieras'!$C$82*AF65+'Opciones financieras'!$F$82</f>
        <v>0</v>
      </c>
      <c r="BE65" s="104">
        <f>'Opciones financieras'!$C$83*AF65+'Opciones financieras'!$F$83</f>
        <v>0</v>
      </c>
      <c r="BF65" s="104">
        <f>'Opciones financieras'!$C$84*AF65+'Opciones financieras'!$F$84</f>
        <v>0</v>
      </c>
      <c r="BG65" s="104">
        <f>'Opciones financieras'!$C$85*AF65+'Opciones financieras'!$F$85</f>
        <v>0</v>
      </c>
    </row>
    <row r="66" spans="32:59" ht="15.75" customHeight="1">
      <c r="AF66" s="105">
        <f t="shared" si="3"/>
        <v>161.40689169212652</v>
      </c>
      <c r="AG66" s="105">
        <f>IF(AF66&gt;'Opciones financieras'!$D$44,'Opciones financieras'!$C$44*100*(AF66-'Opciones financieras'!$D$44-'Opciones financieras'!$E$44),0-'Opciones financieras'!$C$44*100*'Opciones financieras'!$E$44)</f>
        <v>0</v>
      </c>
      <c r="AH66" s="105">
        <f>IF(AF66&gt;'Opciones financieras'!$D$45,'Opciones financieras'!$C$45*100*(AF66-'Opciones financieras'!$D$45-'Opciones financieras'!$E$45),0-'Opciones financieras'!$C$45*100*'Opciones financieras'!$E$45)</f>
        <v>0</v>
      </c>
      <c r="AI66" s="105">
        <f>IF(AF66&gt;'Opciones financieras'!$D$46,'Opciones financieras'!$C$46*100*(AF66-'Opciones financieras'!$D$46-'Opciones financieras'!$E$46),0-'Opciones financieras'!$C$46*100*'Opciones financieras'!$E$46)</f>
        <v>0</v>
      </c>
      <c r="AJ66" s="105">
        <f>IF(AF66&gt;'Opciones financieras'!$D$47,'Opciones financieras'!$C$47*100*(AF66-'Opciones financieras'!$D$47-'Opciones financieras'!$E$47),0-'Opciones financieras'!$C$47*100*'Opciones financieras'!$E$47)</f>
        <v>0</v>
      </c>
      <c r="AK66" s="105">
        <f>IF(AF66&gt;'Opciones financieras'!$D$48,'Opciones financieras'!$C$48*100*(AF66-'Opciones financieras'!$D$48-'Opciones financieras'!$E$48),0-'Opciones financieras'!$C$48*100*'Opciones financieras'!$E$48)</f>
        <v>0</v>
      </c>
      <c r="AL66" s="105">
        <f>IF(AF66&gt;'Opciones financieras'!$D$49,'Opciones financieras'!$C$49*100*(AF66-'Opciones financieras'!$D$49-'Opciones financieras'!$E$49),0-'Opciones financieras'!$C$49*100*'Opciones financieras'!$E$49)</f>
        <v>0</v>
      </c>
      <c r="AM66" s="105">
        <f>IF(AF66&gt;'Opciones financieras'!$D$50,'Opciones financieras'!$C$50*100*(AF66-'Opciones financieras'!$D$50-'Opciones financieras'!$E$50),0-'Opciones financieras'!$C$50*100*'Opciones financieras'!$E$50)</f>
        <v>0</v>
      </c>
      <c r="AN66" s="105">
        <f>IF(AF66&gt;'Opciones financieras'!$D$51,'Opciones financieras'!$C$51*100*(AF66-'Opciones financieras'!$D$51-'Opciones financieras'!$E$51),0-'Opciones financieras'!$C$51*100*'Opciones financieras'!$E$51)</f>
        <v>0</v>
      </c>
      <c r="AO66" s="105">
        <f>IF(AF66&gt;'Opciones financieras'!$D$52,'Opciones financieras'!$C$52*100*(AF66-'Opciones financieras'!$D$52-'Opciones financieras'!$E$52),0-'Opciones financieras'!$C$52*100*'Opciones financieras'!$E$52)</f>
        <v>0</v>
      </c>
      <c r="AP66" s="105">
        <f>IF(AF66&gt;'Opciones financieras'!$D$53,'Opciones financieras'!$C$53*100*(AF66-'Opciones financieras'!$D$53-'Opciones financieras'!$E$53),0-'Opciones financieras'!$C$53*100*'Opciones financieras'!$E$53)</f>
        <v>0</v>
      </c>
      <c r="AQ66" s="105">
        <f>IF(AF66&gt;'Opciones financieras'!$D$54,'Opciones financieras'!$C$54*100*(AF66-'Opciones financieras'!$D$54-'Opciones financieras'!$E$54),0-'Opciones financieras'!$C$54*100*'Opciones financieras'!$E$54)</f>
        <v>0</v>
      </c>
      <c r="AR66" s="105">
        <f>IF(AF66&gt;'Opciones financieras'!$D$55,'Opciones financieras'!$C$55*100*(AF66-'Opciones financieras'!$D$55-'Opciones financieras'!$E$55),0-'Opciones financieras'!$C$55*100*'Opciones financieras'!$E$55)</f>
        <v>0</v>
      </c>
      <c r="AS66" s="105">
        <f>IF(AF66&gt;'Opciones financieras'!$D$56,'Opciones financieras'!$C$56*100*(AF66-'Opciones financieras'!$D$56-'Opciones financieras'!$E$56),0-'Opciones financieras'!$C$56*100*'Opciones financieras'!$E$56)</f>
        <v>0</v>
      </c>
      <c r="AT66" s="105">
        <f>IF(AF66&gt;'Opciones financieras'!$D$57,'Opciones financieras'!$C$57*100*(AF66-'Opciones financieras'!$D$57-'Opciones financieras'!$E$57),0-'Opciones financieras'!$C$57*100*'Opciones financieras'!$E$57)</f>
        <v>0</v>
      </c>
      <c r="AU66" s="105">
        <f>IF(AF66&gt;'Opciones financieras'!$D$58,'Opciones financieras'!$C$58*100*(AF66-'Opciones financieras'!$D$58-'Opciones financieras'!$E$58),0-'Opciones financieras'!$C$58*100*'Opciones financieras'!$E$58)</f>
        <v>0</v>
      </c>
      <c r="AV66" s="105">
        <f>IF(AF66&gt;'Opciones financieras'!$D$59,'Opciones financieras'!$C$59*100*(AF66-'Opciones financieras'!$D$59-'Opciones financieras'!$E$59),0-'Opciones financieras'!$C$59*100*'Opciones financieras'!$E$59)</f>
        <v>0</v>
      </c>
      <c r="AW66" s="105">
        <f>IF(AF66&gt;'Opciones financieras'!$D$60,'Opciones financieras'!$C$60*100*(AF66-'Opciones financieras'!$D$60-'Opciones financieras'!$E$60),0-'Opciones financieras'!$C$60*100*'Opciones financieras'!$E$60)</f>
        <v>0</v>
      </c>
      <c r="AX66" s="105">
        <f>IF(AF66&gt;'Opciones financieras'!$D$61,'Opciones financieras'!$C$61*100*(AF66-'Opciones financieras'!$D$61-'Opciones financieras'!$E$61),0-'Opciones financieras'!$C$61*100*'Opciones financieras'!$E$61)</f>
        <v>0</v>
      </c>
      <c r="AY66" s="105">
        <f>IF(AF66&gt;'Opciones financieras'!$D$62,'Opciones financieras'!$C$62*100*(AF66-'Opciones financieras'!$D$62-'Opciones financieras'!$E$62),0-'Opciones financieras'!$C$62*100*'Opciones financieras'!$E$62)</f>
        <v>0</v>
      </c>
      <c r="AZ66" s="105">
        <f>IF(AF66&gt;'Opciones financieras'!$D$63,'Opciones financieras'!$C$63*100*(AF66-'Opciones financieras'!$D$63-'Opciones financieras'!$E$63),0-'Opciones financieras'!$C$63*100*'Opciones financieras'!$E$63)</f>
        <v>0</v>
      </c>
      <c r="BB66" s="104">
        <f>'Opciones financieras'!$C$80*AF66+'Opciones financieras'!$F$80</f>
        <v>0</v>
      </c>
      <c r="BC66" s="104">
        <f>'Opciones financieras'!$C$81*AF66+'Opciones financieras'!$F$81</f>
        <v>0</v>
      </c>
      <c r="BD66" s="104">
        <f>'Opciones financieras'!$C$82*AF66+'Opciones financieras'!$F$82</f>
        <v>0</v>
      </c>
      <c r="BE66" s="104">
        <f>'Opciones financieras'!$C$83*AF66+'Opciones financieras'!$F$83</f>
        <v>0</v>
      </c>
      <c r="BF66" s="104">
        <f>'Opciones financieras'!$C$84*AF66+'Opciones financieras'!$F$84</f>
        <v>0</v>
      </c>
      <c r="BG66" s="104">
        <f>'Opciones financieras'!$C$85*AF66+'Opciones financieras'!$F$85</f>
        <v>0</v>
      </c>
    </row>
    <row r="67" spans="32:59" ht="15.75" customHeight="1">
      <c r="AF67" s="105">
        <f t="shared" si="3"/>
        <v>164.70090988992501</v>
      </c>
      <c r="AG67" s="105">
        <f>IF(AF67&gt;'Opciones financieras'!$D$44,'Opciones financieras'!$C$44*100*(AF67-'Opciones financieras'!$D$44-'Opciones financieras'!$E$44),0-'Opciones financieras'!$C$44*100*'Opciones financieras'!$E$44)</f>
        <v>0</v>
      </c>
      <c r="AH67" s="105">
        <f>IF(AF67&gt;'Opciones financieras'!$D$45,'Opciones financieras'!$C$45*100*(AF67-'Opciones financieras'!$D$45-'Opciones financieras'!$E$45),0-'Opciones financieras'!$C$45*100*'Opciones financieras'!$E$45)</f>
        <v>0</v>
      </c>
      <c r="AI67" s="105">
        <f>IF(AF67&gt;'Opciones financieras'!$D$46,'Opciones financieras'!$C$46*100*(AF67-'Opciones financieras'!$D$46-'Opciones financieras'!$E$46),0-'Opciones financieras'!$C$46*100*'Opciones financieras'!$E$46)</f>
        <v>0</v>
      </c>
      <c r="AJ67" s="105">
        <f>IF(AF67&gt;'Opciones financieras'!$D$47,'Opciones financieras'!$C$47*100*(AF67-'Opciones financieras'!$D$47-'Opciones financieras'!$E$47),0-'Opciones financieras'!$C$47*100*'Opciones financieras'!$E$47)</f>
        <v>0</v>
      </c>
      <c r="AK67" s="105">
        <f>IF(AF67&gt;'Opciones financieras'!$D$48,'Opciones financieras'!$C$48*100*(AF67-'Opciones financieras'!$D$48-'Opciones financieras'!$E$48),0-'Opciones financieras'!$C$48*100*'Opciones financieras'!$E$48)</f>
        <v>0</v>
      </c>
      <c r="AL67" s="105">
        <f>IF(AF67&gt;'Opciones financieras'!$D$49,'Opciones financieras'!$C$49*100*(AF67-'Opciones financieras'!$D$49-'Opciones financieras'!$E$49),0-'Opciones financieras'!$C$49*100*'Opciones financieras'!$E$49)</f>
        <v>0</v>
      </c>
      <c r="AM67" s="105">
        <f>IF(AF67&gt;'Opciones financieras'!$D$50,'Opciones financieras'!$C$50*100*(AF67-'Opciones financieras'!$D$50-'Opciones financieras'!$E$50),0-'Opciones financieras'!$C$50*100*'Opciones financieras'!$E$50)</f>
        <v>0</v>
      </c>
      <c r="AN67" s="105">
        <f>IF(AF67&gt;'Opciones financieras'!$D$51,'Opciones financieras'!$C$51*100*(AF67-'Opciones financieras'!$D$51-'Opciones financieras'!$E$51),0-'Opciones financieras'!$C$51*100*'Opciones financieras'!$E$51)</f>
        <v>0</v>
      </c>
      <c r="AO67" s="105">
        <f>IF(AF67&gt;'Opciones financieras'!$D$52,'Opciones financieras'!$C$52*100*(AF67-'Opciones financieras'!$D$52-'Opciones financieras'!$E$52),0-'Opciones financieras'!$C$52*100*'Opciones financieras'!$E$52)</f>
        <v>0</v>
      </c>
      <c r="AP67" s="105">
        <f>IF(AF67&gt;'Opciones financieras'!$D$53,'Opciones financieras'!$C$53*100*(AF67-'Opciones financieras'!$D$53-'Opciones financieras'!$E$53),0-'Opciones financieras'!$C$53*100*'Opciones financieras'!$E$53)</f>
        <v>0</v>
      </c>
      <c r="AQ67" s="105">
        <f>IF(AF67&gt;'Opciones financieras'!$D$54,'Opciones financieras'!$C$54*100*(AF67-'Opciones financieras'!$D$54-'Opciones financieras'!$E$54),0-'Opciones financieras'!$C$54*100*'Opciones financieras'!$E$54)</f>
        <v>0</v>
      </c>
      <c r="AR67" s="105">
        <f>IF(AF67&gt;'Opciones financieras'!$D$55,'Opciones financieras'!$C$55*100*(AF67-'Opciones financieras'!$D$55-'Opciones financieras'!$E$55),0-'Opciones financieras'!$C$55*100*'Opciones financieras'!$E$55)</f>
        <v>0</v>
      </c>
      <c r="AS67" s="105">
        <f>IF(AF67&gt;'Opciones financieras'!$D$56,'Opciones financieras'!$C$56*100*(AF67-'Opciones financieras'!$D$56-'Opciones financieras'!$E$56),0-'Opciones financieras'!$C$56*100*'Opciones financieras'!$E$56)</f>
        <v>0</v>
      </c>
      <c r="AT67" s="105">
        <f>IF(AF67&gt;'Opciones financieras'!$D$57,'Opciones financieras'!$C$57*100*(AF67-'Opciones financieras'!$D$57-'Opciones financieras'!$E$57),0-'Opciones financieras'!$C$57*100*'Opciones financieras'!$E$57)</f>
        <v>0</v>
      </c>
      <c r="AU67" s="105">
        <f>IF(AF67&gt;'Opciones financieras'!$D$58,'Opciones financieras'!$C$58*100*(AF67-'Opciones financieras'!$D$58-'Opciones financieras'!$E$58),0-'Opciones financieras'!$C$58*100*'Opciones financieras'!$E$58)</f>
        <v>0</v>
      </c>
      <c r="AV67" s="105">
        <f>IF(AF67&gt;'Opciones financieras'!$D$59,'Opciones financieras'!$C$59*100*(AF67-'Opciones financieras'!$D$59-'Opciones financieras'!$E$59),0-'Opciones financieras'!$C$59*100*'Opciones financieras'!$E$59)</f>
        <v>0</v>
      </c>
      <c r="AW67" s="105">
        <f>IF(AF67&gt;'Opciones financieras'!$D$60,'Opciones financieras'!$C$60*100*(AF67-'Opciones financieras'!$D$60-'Opciones financieras'!$E$60),0-'Opciones financieras'!$C$60*100*'Opciones financieras'!$E$60)</f>
        <v>0</v>
      </c>
      <c r="AX67" s="105">
        <f>IF(AF67&gt;'Opciones financieras'!$D$61,'Opciones financieras'!$C$61*100*(AF67-'Opciones financieras'!$D$61-'Opciones financieras'!$E$61),0-'Opciones financieras'!$C$61*100*'Opciones financieras'!$E$61)</f>
        <v>0</v>
      </c>
      <c r="AY67" s="105">
        <f>IF(AF67&gt;'Opciones financieras'!$D$62,'Opciones financieras'!$C$62*100*(AF67-'Opciones financieras'!$D$62-'Opciones financieras'!$E$62),0-'Opciones financieras'!$C$62*100*'Opciones financieras'!$E$62)</f>
        <v>0</v>
      </c>
      <c r="AZ67" s="105">
        <f>IF(AF67&gt;'Opciones financieras'!$D$63,'Opciones financieras'!$C$63*100*(AF67-'Opciones financieras'!$D$63-'Opciones financieras'!$E$63),0-'Opciones financieras'!$C$63*100*'Opciones financieras'!$E$63)</f>
        <v>0</v>
      </c>
      <c r="BB67" s="104">
        <f>'Opciones financieras'!$C$80*AF67+'Opciones financieras'!$F$80</f>
        <v>0</v>
      </c>
      <c r="BC67" s="104">
        <f>'Opciones financieras'!$C$81*AF67+'Opciones financieras'!$F$81</f>
        <v>0</v>
      </c>
      <c r="BD67" s="104">
        <f>'Opciones financieras'!$C$82*AF67+'Opciones financieras'!$F$82</f>
        <v>0</v>
      </c>
      <c r="BE67" s="104">
        <f>'Opciones financieras'!$C$83*AF67+'Opciones financieras'!$F$83</f>
        <v>0</v>
      </c>
      <c r="BF67" s="104">
        <f>'Opciones financieras'!$C$84*AF67+'Opciones financieras'!$F$84</f>
        <v>0</v>
      </c>
      <c r="BG67" s="104">
        <f>'Opciones financieras'!$C$85*AF67+'Opciones financieras'!$F$85</f>
        <v>0</v>
      </c>
    </row>
    <row r="68" spans="32:59" ht="15.75" customHeight="1">
      <c r="AF68" s="105">
        <f t="shared" si="3"/>
        <v>168.06215294890308</v>
      </c>
      <c r="AG68" s="105">
        <f>IF(AF68&gt;'Opciones financieras'!$D$44,'Opciones financieras'!$C$44*100*(AF68-'Opciones financieras'!$D$44-'Opciones financieras'!$E$44),0-'Opciones financieras'!$C$44*100*'Opciones financieras'!$E$44)</f>
        <v>0</v>
      </c>
      <c r="AH68" s="105">
        <f>IF(AF68&gt;'Opciones financieras'!$D$45,'Opciones financieras'!$C$45*100*(AF68-'Opciones financieras'!$D$45-'Opciones financieras'!$E$45),0-'Opciones financieras'!$C$45*100*'Opciones financieras'!$E$45)</f>
        <v>0</v>
      </c>
      <c r="AI68" s="105">
        <f>IF(AF68&gt;'Opciones financieras'!$D$46,'Opciones financieras'!$C$46*100*(AF68-'Opciones financieras'!$D$46-'Opciones financieras'!$E$46),0-'Opciones financieras'!$C$46*100*'Opciones financieras'!$E$46)</f>
        <v>0</v>
      </c>
      <c r="AJ68" s="105">
        <f>IF(AF68&gt;'Opciones financieras'!$D$47,'Opciones financieras'!$C$47*100*(AF68-'Opciones financieras'!$D$47-'Opciones financieras'!$E$47),0-'Opciones financieras'!$C$47*100*'Opciones financieras'!$E$47)</f>
        <v>0</v>
      </c>
      <c r="AK68" s="105">
        <f>IF(AF68&gt;'Opciones financieras'!$D$48,'Opciones financieras'!$C$48*100*(AF68-'Opciones financieras'!$D$48-'Opciones financieras'!$E$48),0-'Opciones financieras'!$C$48*100*'Opciones financieras'!$E$48)</f>
        <v>0</v>
      </c>
      <c r="AL68" s="105">
        <f>IF(AF68&gt;'Opciones financieras'!$D$49,'Opciones financieras'!$C$49*100*(AF68-'Opciones financieras'!$D$49-'Opciones financieras'!$E$49),0-'Opciones financieras'!$C$49*100*'Opciones financieras'!$E$49)</f>
        <v>0</v>
      </c>
      <c r="AM68" s="105">
        <f>IF(AF68&gt;'Opciones financieras'!$D$50,'Opciones financieras'!$C$50*100*(AF68-'Opciones financieras'!$D$50-'Opciones financieras'!$E$50),0-'Opciones financieras'!$C$50*100*'Opciones financieras'!$E$50)</f>
        <v>0</v>
      </c>
      <c r="AN68" s="105">
        <f>IF(AF68&gt;'Opciones financieras'!$D$51,'Opciones financieras'!$C$51*100*(AF68-'Opciones financieras'!$D$51-'Opciones financieras'!$E$51),0-'Opciones financieras'!$C$51*100*'Opciones financieras'!$E$51)</f>
        <v>0</v>
      </c>
      <c r="AO68" s="105">
        <f>IF(AF68&gt;'Opciones financieras'!$D$52,'Opciones financieras'!$C$52*100*(AF68-'Opciones financieras'!$D$52-'Opciones financieras'!$E$52),0-'Opciones financieras'!$C$52*100*'Opciones financieras'!$E$52)</f>
        <v>0</v>
      </c>
      <c r="AP68" s="105">
        <f>IF(AF68&gt;'Opciones financieras'!$D$53,'Opciones financieras'!$C$53*100*(AF68-'Opciones financieras'!$D$53-'Opciones financieras'!$E$53),0-'Opciones financieras'!$C$53*100*'Opciones financieras'!$E$53)</f>
        <v>0</v>
      </c>
      <c r="AQ68" s="105">
        <f>IF(AF68&gt;'Opciones financieras'!$D$54,'Opciones financieras'!$C$54*100*(AF68-'Opciones financieras'!$D$54-'Opciones financieras'!$E$54),0-'Opciones financieras'!$C$54*100*'Opciones financieras'!$E$54)</f>
        <v>0</v>
      </c>
      <c r="AR68" s="105">
        <f>IF(AF68&gt;'Opciones financieras'!$D$55,'Opciones financieras'!$C$55*100*(AF68-'Opciones financieras'!$D$55-'Opciones financieras'!$E$55),0-'Opciones financieras'!$C$55*100*'Opciones financieras'!$E$55)</f>
        <v>0</v>
      </c>
      <c r="AS68" s="105">
        <f>IF(AF68&gt;'Opciones financieras'!$D$56,'Opciones financieras'!$C$56*100*(AF68-'Opciones financieras'!$D$56-'Opciones financieras'!$E$56),0-'Opciones financieras'!$C$56*100*'Opciones financieras'!$E$56)</f>
        <v>0</v>
      </c>
      <c r="AT68" s="105">
        <f>IF(AF68&gt;'Opciones financieras'!$D$57,'Opciones financieras'!$C$57*100*(AF68-'Opciones financieras'!$D$57-'Opciones financieras'!$E$57),0-'Opciones financieras'!$C$57*100*'Opciones financieras'!$E$57)</f>
        <v>0</v>
      </c>
      <c r="AU68" s="105">
        <f>IF(AF68&gt;'Opciones financieras'!$D$58,'Opciones financieras'!$C$58*100*(AF68-'Opciones financieras'!$D$58-'Opciones financieras'!$E$58),0-'Opciones financieras'!$C$58*100*'Opciones financieras'!$E$58)</f>
        <v>0</v>
      </c>
      <c r="AV68" s="105">
        <f>IF(AF68&gt;'Opciones financieras'!$D$59,'Opciones financieras'!$C$59*100*(AF68-'Opciones financieras'!$D$59-'Opciones financieras'!$E$59),0-'Opciones financieras'!$C$59*100*'Opciones financieras'!$E$59)</f>
        <v>0</v>
      </c>
      <c r="AW68" s="105">
        <f>IF(AF68&gt;'Opciones financieras'!$D$60,'Opciones financieras'!$C$60*100*(AF68-'Opciones financieras'!$D$60-'Opciones financieras'!$E$60),0-'Opciones financieras'!$C$60*100*'Opciones financieras'!$E$60)</f>
        <v>0</v>
      </c>
      <c r="AX68" s="105">
        <f>IF(AF68&gt;'Opciones financieras'!$D$61,'Opciones financieras'!$C$61*100*(AF68-'Opciones financieras'!$D$61-'Opciones financieras'!$E$61),0-'Opciones financieras'!$C$61*100*'Opciones financieras'!$E$61)</f>
        <v>0</v>
      </c>
      <c r="AY68" s="105">
        <f>IF(AF68&gt;'Opciones financieras'!$D$62,'Opciones financieras'!$C$62*100*(AF68-'Opciones financieras'!$D$62-'Opciones financieras'!$E$62),0-'Opciones financieras'!$C$62*100*'Opciones financieras'!$E$62)</f>
        <v>0</v>
      </c>
      <c r="AZ68" s="105">
        <f>IF(AF68&gt;'Opciones financieras'!$D$63,'Opciones financieras'!$C$63*100*(AF68-'Opciones financieras'!$D$63-'Opciones financieras'!$E$63),0-'Opciones financieras'!$C$63*100*'Opciones financieras'!$E$63)</f>
        <v>0</v>
      </c>
      <c r="BB68" s="104">
        <f>'Opciones financieras'!$C$80*AF68+'Opciones financieras'!$F$80</f>
        <v>0</v>
      </c>
      <c r="BC68" s="104">
        <f>'Opciones financieras'!$C$81*AF68+'Opciones financieras'!$F$81</f>
        <v>0</v>
      </c>
      <c r="BD68" s="104">
        <f>'Opciones financieras'!$C$82*AF68+'Opciones financieras'!$F$82</f>
        <v>0</v>
      </c>
      <c r="BE68" s="104">
        <f>'Opciones financieras'!$C$83*AF68+'Opciones financieras'!$F$83</f>
        <v>0</v>
      </c>
      <c r="BF68" s="104">
        <f>'Opciones financieras'!$C$84*AF68+'Opciones financieras'!$F$84</f>
        <v>0</v>
      </c>
      <c r="BG68" s="104">
        <f>'Opciones financieras'!$C$85*AF68+'Opciones financieras'!$F$85</f>
        <v>0</v>
      </c>
    </row>
    <row r="69" spans="32:59" ht="15.75" customHeight="1">
      <c r="AF69" s="105">
        <f t="shared" si="3"/>
        <v>171.49199280500315</v>
      </c>
      <c r="AG69" s="105">
        <f>IF(AF69&gt;'Opciones financieras'!$D$44,'Opciones financieras'!$C$44*100*(AF69-'Opciones financieras'!$D$44-'Opciones financieras'!$E$44),0-'Opciones financieras'!$C$44*100*'Opciones financieras'!$E$44)</f>
        <v>0</v>
      </c>
      <c r="AH69" s="105">
        <f>IF(AF69&gt;'Opciones financieras'!$D$45,'Opciones financieras'!$C$45*100*(AF69-'Opciones financieras'!$D$45-'Opciones financieras'!$E$45),0-'Opciones financieras'!$C$45*100*'Opciones financieras'!$E$45)</f>
        <v>0</v>
      </c>
      <c r="AI69" s="105">
        <f>IF(AF69&gt;'Opciones financieras'!$D$46,'Opciones financieras'!$C$46*100*(AF69-'Opciones financieras'!$D$46-'Opciones financieras'!$E$46),0-'Opciones financieras'!$C$46*100*'Opciones financieras'!$E$46)</f>
        <v>0</v>
      </c>
      <c r="AJ69" s="105">
        <f>IF(AF69&gt;'Opciones financieras'!$D$47,'Opciones financieras'!$C$47*100*(AF69-'Opciones financieras'!$D$47-'Opciones financieras'!$E$47),0-'Opciones financieras'!$C$47*100*'Opciones financieras'!$E$47)</f>
        <v>0</v>
      </c>
      <c r="AK69" s="105">
        <f>IF(AF69&gt;'Opciones financieras'!$D$48,'Opciones financieras'!$C$48*100*(AF69-'Opciones financieras'!$D$48-'Opciones financieras'!$E$48),0-'Opciones financieras'!$C$48*100*'Opciones financieras'!$E$48)</f>
        <v>0</v>
      </c>
      <c r="AL69" s="105">
        <f>IF(AF69&gt;'Opciones financieras'!$D$49,'Opciones financieras'!$C$49*100*(AF69-'Opciones financieras'!$D$49-'Opciones financieras'!$E$49),0-'Opciones financieras'!$C$49*100*'Opciones financieras'!$E$49)</f>
        <v>0</v>
      </c>
      <c r="AM69" s="105">
        <f>IF(AF69&gt;'Opciones financieras'!$D$50,'Opciones financieras'!$C$50*100*(AF69-'Opciones financieras'!$D$50-'Opciones financieras'!$E$50),0-'Opciones financieras'!$C$50*100*'Opciones financieras'!$E$50)</f>
        <v>0</v>
      </c>
      <c r="AN69" s="105">
        <f>IF(AF69&gt;'Opciones financieras'!$D$51,'Opciones financieras'!$C$51*100*(AF69-'Opciones financieras'!$D$51-'Opciones financieras'!$E$51),0-'Opciones financieras'!$C$51*100*'Opciones financieras'!$E$51)</f>
        <v>0</v>
      </c>
      <c r="AO69" s="105">
        <f>IF(AF69&gt;'Opciones financieras'!$D$52,'Opciones financieras'!$C$52*100*(AF69-'Opciones financieras'!$D$52-'Opciones financieras'!$E$52),0-'Opciones financieras'!$C$52*100*'Opciones financieras'!$E$52)</f>
        <v>0</v>
      </c>
      <c r="AP69" s="105">
        <f>IF(AF69&gt;'Opciones financieras'!$D$53,'Opciones financieras'!$C$53*100*(AF69-'Opciones financieras'!$D$53-'Opciones financieras'!$E$53),0-'Opciones financieras'!$C$53*100*'Opciones financieras'!$E$53)</f>
        <v>0</v>
      </c>
      <c r="AQ69" s="105">
        <f>IF(AF69&gt;'Opciones financieras'!$D$54,'Opciones financieras'!$C$54*100*(AF69-'Opciones financieras'!$D$54-'Opciones financieras'!$E$54),0-'Opciones financieras'!$C$54*100*'Opciones financieras'!$E$54)</f>
        <v>0</v>
      </c>
      <c r="AR69" s="105">
        <f>IF(AF69&gt;'Opciones financieras'!$D$55,'Opciones financieras'!$C$55*100*(AF69-'Opciones financieras'!$D$55-'Opciones financieras'!$E$55),0-'Opciones financieras'!$C$55*100*'Opciones financieras'!$E$55)</f>
        <v>0</v>
      </c>
      <c r="AS69" s="105">
        <f>IF(AF69&gt;'Opciones financieras'!$D$56,'Opciones financieras'!$C$56*100*(AF69-'Opciones financieras'!$D$56-'Opciones financieras'!$E$56),0-'Opciones financieras'!$C$56*100*'Opciones financieras'!$E$56)</f>
        <v>0</v>
      </c>
      <c r="AT69" s="105">
        <f>IF(AF69&gt;'Opciones financieras'!$D$57,'Opciones financieras'!$C$57*100*(AF69-'Opciones financieras'!$D$57-'Opciones financieras'!$E$57),0-'Opciones financieras'!$C$57*100*'Opciones financieras'!$E$57)</f>
        <v>0</v>
      </c>
      <c r="AU69" s="105">
        <f>IF(AF69&gt;'Opciones financieras'!$D$58,'Opciones financieras'!$C$58*100*(AF69-'Opciones financieras'!$D$58-'Opciones financieras'!$E$58),0-'Opciones financieras'!$C$58*100*'Opciones financieras'!$E$58)</f>
        <v>0</v>
      </c>
      <c r="AV69" s="105">
        <f>IF(AF69&gt;'Opciones financieras'!$D$59,'Opciones financieras'!$C$59*100*(AF69-'Opciones financieras'!$D$59-'Opciones financieras'!$E$59),0-'Opciones financieras'!$C$59*100*'Opciones financieras'!$E$59)</f>
        <v>0</v>
      </c>
      <c r="AW69" s="105">
        <f>IF(AF69&gt;'Opciones financieras'!$D$60,'Opciones financieras'!$C$60*100*(AF69-'Opciones financieras'!$D$60-'Opciones financieras'!$E$60),0-'Opciones financieras'!$C$60*100*'Opciones financieras'!$E$60)</f>
        <v>0</v>
      </c>
      <c r="AX69" s="105">
        <f>IF(AF69&gt;'Opciones financieras'!$D$61,'Opciones financieras'!$C$61*100*(AF69-'Opciones financieras'!$D$61-'Opciones financieras'!$E$61),0-'Opciones financieras'!$C$61*100*'Opciones financieras'!$E$61)</f>
        <v>0</v>
      </c>
      <c r="AY69" s="105">
        <f>IF(AF69&gt;'Opciones financieras'!$D$62,'Opciones financieras'!$C$62*100*(AF69-'Opciones financieras'!$D$62-'Opciones financieras'!$E$62),0-'Opciones financieras'!$C$62*100*'Opciones financieras'!$E$62)</f>
        <v>0</v>
      </c>
      <c r="AZ69" s="105">
        <f>IF(AF69&gt;'Opciones financieras'!$D$63,'Opciones financieras'!$C$63*100*(AF69-'Opciones financieras'!$D$63-'Opciones financieras'!$E$63),0-'Opciones financieras'!$C$63*100*'Opciones financieras'!$E$63)</f>
        <v>0</v>
      </c>
      <c r="BB69" s="104">
        <f>'Opciones financieras'!$C$80*AF69+'Opciones financieras'!$F$80</f>
        <v>0</v>
      </c>
      <c r="BC69" s="104">
        <f>'Opciones financieras'!$C$81*AF69+'Opciones financieras'!$F$81</f>
        <v>0</v>
      </c>
      <c r="BD69" s="104">
        <f>'Opciones financieras'!$C$82*AF69+'Opciones financieras'!$F$82</f>
        <v>0</v>
      </c>
      <c r="BE69" s="104">
        <f>'Opciones financieras'!$C$83*AF69+'Opciones financieras'!$F$83</f>
        <v>0</v>
      </c>
      <c r="BF69" s="104">
        <f>'Opciones financieras'!$C$84*AF69+'Opciones financieras'!$F$84</f>
        <v>0</v>
      </c>
      <c r="BG69" s="104">
        <f>'Opciones financieras'!$C$85*AF69+'Opciones financieras'!$F$85</f>
        <v>0</v>
      </c>
    </row>
    <row r="70" spans="32:59" ht="15.75" customHeight="1">
      <c r="AF70" s="105">
        <f t="shared" si="3"/>
        <v>174.99182939286035</v>
      </c>
      <c r="AG70" s="105">
        <f>IF(AF70&gt;'Opciones financieras'!$D$44,'Opciones financieras'!$C$44*100*(AF70-'Opciones financieras'!$D$44-'Opciones financieras'!$E$44),0-'Opciones financieras'!$C$44*100*'Opciones financieras'!$E$44)</f>
        <v>0</v>
      </c>
      <c r="AH70" s="105">
        <f>IF(AF70&gt;'Opciones financieras'!$D$45,'Opciones financieras'!$C$45*100*(AF70-'Opciones financieras'!$D$45-'Opciones financieras'!$E$45),0-'Opciones financieras'!$C$45*100*'Opciones financieras'!$E$45)</f>
        <v>0</v>
      </c>
      <c r="AI70" s="105">
        <f>IF(AF70&gt;'Opciones financieras'!$D$46,'Opciones financieras'!$C$46*100*(AF70-'Opciones financieras'!$D$46-'Opciones financieras'!$E$46),0-'Opciones financieras'!$C$46*100*'Opciones financieras'!$E$46)</f>
        <v>0</v>
      </c>
      <c r="AJ70" s="105">
        <f>IF(AF70&gt;'Opciones financieras'!$D$47,'Opciones financieras'!$C$47*100*(AF70-'Opciones financieras'!$D$47-'Opciones financieras'!$E$47),0-'Opciones financieras'!$C$47*100*'Opciones financieras'!$E$47)</f>
        <v>0</v>
      </c>
      <c r="AK70" s="105">
        <f>IF(AF70&gt;'Opciones financieras'!$D$48,'Opciones financieras'!$C$48*100*(AF70-'Opciones financieras'!$D$48-'Opciones financieras'!$E$48),0-'Opciones financieras'!$C$48*100*'Opciones financieras'!$E$48)</f>
        <v>0</v>
      </c>
      <c r="AL70" s="105">
        <f>IF(AF70&gt;'Opciones financieras'!$D$49,'Opciones financieras'!$C$49*100*(AF70-'Opciones financieras'!$D$49-'Opciones financieras'!$E$49),0-'Opciones financieras'!$C$49*100*'Opciones financieras'!$E$49)</f>
        <v>0</v>
      </c>
      <c r="AM70" s="105">
        <f>IF(AF70&gt;'Opciones financieras'!$D$50,'Opciones financieras'!$C$50*100*(AF70-'Opciones financieras'!$D$50-'Opciones financieras'!$E$50),0-'Opciones financieras'!$C$50*100*'Opciones financieras'!$E$50)</f>
        <v>0</v>
      </c>
      <c r="AN70" s="105">
        <f>IF(AF70&gt;'Opciones financieras'!$D$51,'Opciones financieras'!$C$51*100*(AF70-'Opciones financieras'!$D$51-'Opciones financieras'!$E$51),0-'Opciones financieras'!$C$51*100*'Opciones financieras'!$E$51)</f>
        <v>0</v>
      </c>
      <c r="AO70" s="105">
        <f>IF(AF70&gt;'Opciones financieras'!$D$52,'Opciones financieras'!$C$52*100*(AF70-'Opciones financieras'!$D$52-'Opciones financieras'!$E$52),0-'Opciones financieras'!$C$52*100*'Opciones financieras'!$E$52)</f>
        <v>0</v>
      </c>
      <c r="AP70" s="105">
        <f>IF(AF70&gt;'Opciones financieras'!$D$53,'Opciones financieras'!$C$53*100*(AF70-'Opciones financieras'!$D$53-'Opciones financieras'!$E$53),0-'Opciones financieras'!$C$53*100*'Opciones financieras'!$E$53)</f>
        <v>0</v>
      </c>
      <c r="AQ70" s="105">
        <f>IF(AF70&gt;'Opciones financieras'!$D$54,'Opciones financieras'!$C$54*100*(AF70-'Opciones financieras'!$D$54-'Opciones financieras'!$E$54),0-'Opciones financieras'!$C$54*100*'Opciones financieras'!$E$54)</f>
        <v>0</v>
      </c>
      <c r="AR70" s="105">
        <f>IF(AF70&gt;'Opciones financieras'!$D$55,'Opciones financieras'!$C$55*100*(AF70-'Opciones financieras'!$D$55-'Opciones financieras'!$E$55),0-'Opciones financieras'!$C$55*100*'Opciones financieras'!$E$55)</f>
        <v>0</v>
      </c>
      <c r="AS70" s="105">
        <f>IF(AF70&gt;'Opciones financieras'!$D$56,'Opciones financieras'!$C$56*100*(AF70-'Opciones financieras'!$D$56-'Opciones financieras'!$E$56),0-'Opciones financieras'!$C$56*100*'Opciones financieras'!$E$56)</f>
        <v>0</v>
      </c>
      <c r="AT70" s="105">
        <f>IF(AF70&gt;'Opciones financieras'!$D$57,'Opciones financieras'!$C$57*100*(AF70-'Opciones financieras'!$D$57-'Opciones financieras'!$E$57),0-'Opciones financieras'!$C$57*100*'Opciones financieras'!$E$57)</f>
        <v>0</v>
      </c>
      <c r="AU70" s="105">
        <f>IF(AF70&gt;'Opciones financieras'!$D$58,'Opciones financieras'!$C$58*100*(AF70-'Opciones financieras'!$D$58-'Opciones financieras'!$E$58),0-'Opciones financieras'!$C$58*100*'Opciones financieras'!$E$58)</f>
        <v>0</v>
      </c>
      <c r="AV70" s="105">
        <f>IF(AF70&gt;'Opciones financieras'!$D$59,'Opciones financieras'!$C$59*100*(AF70-'Opciones financieras'!$D$59-'Opciones financieras'!$E$59),0-'Opciones financieras'!$C$59*100*'Opciones financieras'!$E$59)</f>
        <v>0</v>
      </c>
      <c r="AW70" s="105">
        <f>IF(AF70&gt;'Opciones financieras'!$D$60,'Opciones financieras'!$C$60*100*(AF70-'Opciones financieras'!$D$60-'Opciones financieras'!$E$60),0-'Opciones financieras'!$C$60*100*'Opciones financieras'!$E$60)</f>
        <v>0</v>
      </c>
      <c r="AX70" s="105">
        <f>IF(AF70&gt;'Opciones financieras'!$D$61,'Opciones financieras'!$C$61*100*(AF70-'Opciones financieras'!$D$61-'Opciones financieras'!$E$61),0-'Opciones financieras'!$C$61*100*'Opciones financieras'!$E$61)</f>
        <v>0</v>
      </c>
      <c r="AY70" s="105">
        <f>IF(AF70&gt;'Opciones financieras'!$D$62,'Opciones financieras'!$C$62*100*(AF70-'Opciones financieras'!$D$62-'Opciones financieras'!$E$62),0-'Opciones financieras'!$C$62*100*'Opciones financieras'!$E$62)</f>
        <v>0</v>
      </c>
      <c r="AZ70" s="105">
        <f>IF(AF70&gt;'Opciones financieras'!$D$63,'Opciones financieras'!$C$63*100*(AF70-'Opciones financieras'!$D$63-'Opciones financieras'!$E$63),0-'Opciones financieras'!$C$63*100*'Opciones financieras'!$E$63)</f>
        <v>0</v>
      </c>
      <c r="BB70" s="104">
        <f>'Opciones financieras'!$C$80*AF70+'Opciones financieras'!$F$80</f>
        <v>0</v>
      </c>
      <c r="BC70" s="104">
        <f>'Opciones financieras'!$C$81*AF70+'Opciones financieras'!$F$81</f>
        <v>0</v>
      </c>
      <c r="BD70" s="104">
        <f>'Opciones financieras'!$C$82*AF70+'Opciones financieras'!$F$82</f>
        <v>0</v>
      </c>
      <c r="BE70" s="104">
        <f>'Opciones financieras'!$C$83*AF70+'Opciones financieras'!$F$83</f>
        <v>0</v>
      </c>
      <c r="BF70" s="104">
        <f>'Opciones financieras'!$C$84*AF70+'Opciones financieras'!$F$84</f>
        <v>0</v>
      </c>
      <c r="BG70" s="104">
        <f>'Opciones financieras'!$C$85*AF70+'Opciones financieras'!$F$85</f>
        <v>0</v>
      </c>
    </row>
    <row r="71" spans="32:59" ht="15.75" customHeight="1">
      <c r="AF71" s="105">
        <f t="shared" si="3"/>
        <v>178.56309121720446</v>
      </c>
      <c r="AG71" s="105">
        <f>IF(AF71&gt;'Opciones financieras'!$D$44,'Opciones financieras'!$C$44*100*(AF71-'Opciones financieras'!$D$44-'Opciones financieras'!$E$44),0-'Opciones financieras'!$C$44*100*'Opciones financieras'!$E$44)</f>
        <v>0</v>
      </c>
      <c r="AH71" s="105">
        <f>IF(AF71&gt;'Opciones financieras'!$D$45,'Opciones financieras'!$C$45*100*(AF71-'Opciones financieras'!$D$45-'Opciones financieras'!$E$45),0-'Opciones financieras'!$C$45*100*'Opciones financieras'!$E$45)</f>
        <v>0</v>
      </c>
      <c r="AI71" s="105">
        <f>IF(AF71&gt;'Opciones financieras'!$D$46,'Opciones financieras'!$C$46*100*(AF71-'Opciones financieras'!$D$46-'Opciones financieras'!$E$46),0-'Opciones financieras'!$C$46*100*'Opciones financieras'!$E$46)</f>
        <v>0</v>
      </c>
      <c r="AJ71" s="105">
        <f>IF(AF71&gt;'Opciones financieras'!$D$47,'Opciones financieras'!$C$47*100*(AF71-'Opciones financieras'!$D$47-'Opciones financieras'!$E$47),0-'Opciones financieras'!$C$47*100*'Opciones financieras'!$E$47)</f>
        <v>0</v>
      </c>
      <c r="AK71" s="105">
        <f>IF(AF71&gt;'Opciones financieras'!$D$48,'Opciones financieras'!$C$48*100*(AF71-'Opciones financieras'!$D$48-'Opciones financieras'!$E$48),0-'Opciones financieras'!$C$48*100*'Opciones financieras'!$E$48)</f>
        <v>0</v>
      </c>
      <c r="AL71" s="105">
        <f>IF(AF71&gt;'Opciones financieras'!$D$49,'Opciones financieras'!$C$49*100*(AF71-'Opciones financieras'!$D$49-'Opciones financieras'!$E$49),0-'Opciones financieras'!$C$49*100*'Opciones financieras'!$E$49)</f>
        <v>0</v>
      </c>
      <c r="AM71" s="105">
        <f>IF(AF71&gt;'Opciones financieras'!$D$50,'Opciones financieras'!$C$50*100*(AF71-'Opciones financieras'!$D$50-'Opciones financieras'!$E$50),0-'Opciones financieras'!$C$50*100*'Opciones financieras'!$E$50)</f>
        <v>0</v>
      </c>
      <c r="AN71" s="105">
        <f>IF(AF71&gt;'Opciones financieras'!$D$51,'Opciones financieras'!$C$51*100*(AF71-'Opciones financieras'!$D$51-'Opciones financieras'!$E$51),0-'Opciones financieras'!$C$51*100*'Opciones financieras'!$E$51)</f>
        <v>0</v>
      </c>
      <c r="AO71" s="105">
        <f>IF(AF71&gt;'Opciones financieras'!$D$52,'Opciones financieras'!$C$52*100*(AF71-'Opciones financieras'!$D$52-'Opciones financieras'!$E$52),0-'Opciones financieras'!$C$52*100*'Opciones financieras'!$E$52)</f>
        <v>0</v>
      </c>
      <c r="AP71" s="105">
        <f>IF(AF71&gt;'Opciones financieras'!$D$53,'Opciones financieras'!$C$53*100*(AF71-'Opciones financieras'!$D$53-'Opciones financieras'!$E$53),0-'Opciones financieras'!$C$53*100*'Opciones financieras'!$E$53)</f>
        <v>0</v>
      </c>
      <c r="AQ71" s="105">
        <f>IF(AF71&gt;'Opciones financieras'!$D$54,'Opciones financieras'!$C$54*100*(AF71-'Opciones financieras'!$D$54-'Opciones financieras'!$E$54),0-'Opciones financieras'!$C$54*100*'Opciones financieras'!$E$54)</f>
        <v>0</v>
      </c>
      <c r="AR71" s="105">
        <f>IF(AF71&gt;'Opciones financieras'!$D$55,'Opciones financieras'!$C$55*100*(AF71-'Opciones financieras'!$D$55-'Opciones financieras'!$E$55),0-'Opciones financieras'!$C$55*100*'Opciones financieras'!$E$55)</f>
        <v>0</v>
      </c>
      <c r="AS71" s="105">
        <f>IF(AF71&gt;'Opciones financieras'!$D$56,'Opciones financieras'!$C$56*100*(AF71-'Opciones financieras'!$D$56-'Opciones financieras'!$E$56),0-'Opciones financieras'!$C$56*100*'Opciones financieras'!$E$56)</f>
        <v>0</v>
      </c>
      <c r="AT71" s="105">
        <f>IF(AF71&gt;'Opciones financieras'!$D$57,'Opciones financieras'!$C$57*100*(AF71-'Opciones financieras'!$D$57-'Opciones financieras'!$E$57),0-'Opciones financieras'!$C$57*100*'Opciones financieras'!$E$57)</f>
        <v>0</v>
      </c>
      <c r="AU71" s="105">
        <f>IF(AF71&gt;'Opciones financieras'!$D$58,'Opciones financieras'!$C$58*100*(AF71-'Opciones financieras'!$D$58-'Opciones financieras'!$E$58),0-'Opciones financieras'!$C$58*100*'Opciones financieras'!$E$58)</f>
        <v>0</v>
      </c>
      <c r="AV71" s="105">
        <f>IF(AF71&gt;'Opciones financieras'!$D$59,'Opciones financieras'!$C$59*100*(AF71-'Opciones financieras'!$D$59-'Opciones financieras'!$E$59),0-'Opciones financieras'!$C$59*100*'Opciones financieras'!$E$59)</f>
        <v>0</v>
      </c>
      <c r="AW71" s="105">
        <f>IF(AF71&gt;'Opciones financieras'!$D$60,'Opciones financieras'!$C$60*100*(AF71-'Opciones financieras'!$D$60-'Opciones financieras'!$E$60),0-'Opciones financieras'!$C$60*100*'Opciones financieras'!$E$60)</f>
        <v>0</v>
      </c>
      <c r="AX71" s="105">
        <f>IF(AF71&gt;'Opciones financieras'!$D$61,'Opciones financieras'!$C$61*100*(AF71-'Opciones financieras'!$D$61-'Opciones financieras'!$E$61),0-'Opciones financieras'!$C$61*100*'Opciones financieras'!$E$61)</f>
        <v>0</v>
      </c>
      <c r="AY71" s="105">
        <f>IF(AF71&gt;'Opciones financieras'!$D$62,'Opciones financieras'!$C$62*100*(AF71-'Opciones financieras'!$D$62-'Opciones financieras'!$E$62),0-'Opciones financieras'!$C$62*100*'Opciones financieras'!$E$62)</f>
        <v>0</v>
      </c>
      <c r="AZ71" s="105">
        <f>IF(AF71&gt;'Opciones financieras'!$D$63,'Opciones financieras'!$C$63*100*(AF71-'Opciones financieras'!$D$63-'Opciones financieras'!$E$63),0-'Opciones financieras'!$C$63*100*'Opciones financieras'!$E$63)</f>
        <v>0</v>
      </c>
      <c r="BB71" s="104">
        <f>'Opciones financieras'!$C$80*AF71+'Opciones financieras'!$F$80</f>
        <v>0</v>
      </c>
      <c r="BC71" s="104">
        <f>'Opciones financieras'!$C$81*AF71+'Opciones financieras'!$F$81</f>
        <v>0</v>
      </c>
      <c r="BD71" s="104">
        <f>'Opciones financieras'!$C$82*AF71+'Opciones financieras'!$F$82</f>
        <v>0</v>
      </c>
      <c r="BE71" s="104">
        <f>'Opciones financieras'!$C$83*AF71+'Opciones financieras'!$F$83</f>
        <v>0</v>
      </c>
      <c r="BF71" s="104">
        <f>'Opciones financieras'!$C$84*AF71+'Opciones financieras'!$F$84</f>
        <v>0</v>
      </c>
      <c r="BG71" s="104">
        <f>'Opciones financieras'!$C$85*AF71+'Opciones financieras'!$F$85</f>
        <v>0</v>
      </c>
    </row>
    <row r="72" spans="32:59" ht="15.75" customHeight="1">
      <c r="AF72" s="105">
        <f t="shared" si="3"/>
        <v>182.20723593592291</v>
      </c>
      <c r="AG72" s="105">
        <f>IF(AF72&gt;'Opciones financieras'!$D$44,'Opciones financieras'!$C$44*100*(AF72-'Opciones financieras'!$D$44-'Opciones financieras'!$E$44),0-'Opciones financieras'!$C$44*100*'Opciones financieras'!$E$44)</f>
        <v>0</v>
      </c>
      <c r="AH72" s="105">
        <f>IF(AF72&gt;'Opciones financieras'!$D$45,'Opciones financieras'!$C$45*100*(AF72-'Opciones financieras'!$D$45-'Opciones financieras'!$E$45),0-'Opciones financieras'!$C$45*100*'Opciones financieras'!$E$45)</f>
        <v>0</v>
      </c>
      <c r="AI72" s="105">
        <f>IF(AF72&gt;'Opciones financieras'!$D$46,'Opciones financieras'!$C$46*100*(AF72-'Opciones financieras'!$D$46-'Opciones financieras'!$E$46),0-'Opciones financieras'!$C$46*100*'Opciones financieras'!$E$46)</f>
        <v>0</v>
      </c>
      <c r="AJ72" s="105">
        <f>IF(AF72&gt;'Opciones financieras'!$D$47,'Opciones financieras'!$C$47*100*(AF72-'Opciones financieras'!$D$47-'Opciones financieras'!$E$47),0-'Opciones financieras'!$C$47*100*'Opciones financieras'!$E$47)</f>
        <v>0</v>
      </c>
      <c r="AK72" s="105">
        <f>IF(AF72&gt;'Opciones financieras'!$D$48,'Opciones financieras'!$C$48*100*(AF72-'Opciones financieras'!$D$48-'Opciones financieras'!$E$48),0-'Opciones financieras'!$C$48*100*'Opciones financieras'!$E$48)</f>
        <v>0</v>
      </c>
      <c r="AL72" s="105">
        <f>IF(AF72&gt;'Opciones financieras'!$D$49,'Opciones financieras'!$C$49*100*(AF72-'Opciones financieras'!$D$49-'Opciones financieras'!$E$49),0-'Opciones financieras'!$C$49*100*'Opciones financieras'!$E$49)</f>
        <v>0</v>
      </c>
      <c r="AM72" s="105">
        <f>IF(AF72&gt;'Opciones financieras'!$D$50,'Opciones financieras'!$C$50*100*(AF72-'Opciones financieras'!$D$50-'Opciones financieras'!$E$50),0-'Opciones financieras'!$C$50*100*'Opciones financieras'!$E$50)</f>
        <v>0</v>
      </c>
      <c r="AN72" s="105">
        <f>IF(AF72&gt;'Opciones financieras'!$D$51,'Opciones financieras'!$C$51*100*(AF72-'Opciones financieras'!$D$51-'Opciones financieras'!$E$51),0-'Opciones financieras'!$C$51*100*'Opciones financieras'!$E$51)</f>
        <v>0</v>
      </c>
      <c r="AO72" s="105">
        <f>IF(AF72&gt;'Opciones financieras'!$D$52,'Opciones financieras'!$C$52*100*(AF72-'Opciones financieras'!$D$52-'Opciones financieras'!$E$52),0-'Opciones financieras'!$C$52*100*'Opciones financieras'!$E$52)</f>
        <v>0</v>
      </c>
      <c r="AP72" s="105">
        <f>IF(AF72&gt;'Opciones financieras'!$D$53,'Opciones financieras'!$C$53*100*(AF72-'Opciones financieras'!$D$53-'Opciones financieras'!$E$53),0-'Opciones financieras'!$C$53*100*'Opciones financieras'!$E$53)</f>
        <v>0</v>
      </c>
      <c r="AQ72" s="105">
        <f>IF(AF72&gt;'Opciones financieras'!$D$54,'Opciones financieras'!$C$54*100*(AF72-'Opciones financieras'!$D$54-'Opciones financieras'!$E$54),0-'Opciones financieras'!$C$54*100*'Opciones financieras'!$E$54)</f>
        <v>0</v>
      </c>
      <c r="AR72" s="105">
        <f>IF(AF72&gt;'Opciones financieras'!$D$55,'Opciones financieras'!$C$55*100*(AF72-'Opciones financieras'!$D$55-'Opciones financieras'!$E$55),0-'Opciones financieras'!$C$55*100*'Opciones financieras'!$E$55)</f>
        <v>0</v>
      </c>
      <c r="AS72" s="105">
        <f>IF(AF72&gt;'Opciones financieras'!$D$56,'Opciones financieras'!$C$56*100*(AF72-'Opciones financieras'!$D$56-'Opciones financieras'!$E$56),0-'Opciones financieras'!$C$56*100*'Opciones financieras'!$E$56)</f>
        <v>0</v>
      </c>
      <c r="AT72" s="105">
        <f>IF(AF72&gt;'Opciones financieras'!$D$57,'Opciones financieras'!$C$57*100*(AF72-'Opciones financieras'!$D$57-'Opciones financieras'!$E$57),0-'Opciones financieras'!$C$57*100*'Opciones financieras'!$E$57)</f>
        <v>0</v>
      </c>
      <c r="AU72" s="105">
        <f>IF(AF72&gt;'Opciones financieras'!$D$58,'Opciones financieras'!$C$58*100*(AF72-'Opciones financieras'!$D$58-'Opciones financieras'!$E$58),0-'Opciones financieras'!$C$58*100*'Opciones financieras'!$E$58)</f>
        <v>0</v>
      </c>
      <c r="AV72" s="105">
        <f>IF(AF72&gt;'Opciones financieras'!$D$59,'Opciones financieras'!$C$59*100*(AF72-'Opciones financieras'!$D$59-'Opciones financieras'!$E$59),0-'Opciones financieras'!$C$59*100*'Opciones financieras'!$E$59)</f>
        <v>0</v>
      </c>
      <c r="AW72" s="105">
        <f>IF(AF72&gt;'Opciones financieras'!$D$60,'Opciones financieras'!$C$60*100*(AF72-'Opciones financieras'!$D$60-'Opciones financieras'!$E$60),0-'Opciones financieras'!$C$60*100*'Opciones financieras'!$E$60)</f>
        <v>0</v>
      </c>
      <c r="AX72" s="105">
        <f>IF(AF72&gt;'Opciones financieras'!$D$61,'Opciones financieras'!$C$61*100*(AF72-'Opciones financieras'!$D$61-'Opciones financieras'!$E$61),0-'Opciones financieras'!$C$61*100*'Opciones financieras'!$E$61)</f>
        <v>0</v>
      </c>
      <c r="AY72" s="105">
        <f>IF(AF72&gt;'Opciones financieras'!$D$62,'Opciones financieras'!$C$62*100*(AF72-'Opciones financieras'!$D$62-'Opciones financieras'!$E$62),0-'Opciones financieras'!$C$62*100*'Opciones financieras'!$E$62)</f>
        <v>0</v>
      </c>
      <c r="AZ72" s="105">
        <f>IF(AF72&gt;'Opciones financieras'!$D$63,'Opciones financieras'!$C$63*100*(AF72-'Opciones financieras'!$D$63-'Opciones financieras'!$E$63),0-'Opciones financieras'!$C$63*100*'Opciones financieras'!$E$63)</f>
        <v>0</v>
      </c>
      <c r="BB72" s="104">
        <f>'Opciones financieras'!$C$80*AF72+'Opciones financieras'!$F$80</f>
        <v>0</v>
      </c>
      <c r="BC72" s="104">
        <f>'Opciones financieras'!$C$81*AF72+'Opciones financieras'!$F$81</f>
        <v>0</v>
      </c>
      <c r="BD72" s="104">
        <f>'Opciones financieras'!$C$82*AF72+'Opciones financieras'!$F$82</f>
        <v>0</v>
      </c>
      <c r="BE72" s="104">
        <f>'Opciones financieras'!$C$83*AF72+'Opciones financieras'!$F$83</f>
        <v>0</v>
      </c>
      <c r="BF72" s="104">
        <f>'Opciones financieras'!$C$84*AF72+'Opciones financieras'!$F$84</f>
        <v>0</v>
      </c>
      <c r="BG72" s="104">
        <f>'Opciones financieras'!$C$85*AF72+'Opciones financieras'!$F$85</f>
        <v>0</v>
      </c>
    </row>
    <row r="73" spans="32:59" ht="15.75" customHeight="1">
      <c r="AF73" s="105">
        <f t="shared" si="3"/>
        <v>185.92575095502337</v>
      </c>
      <c r="AG73" s="105">
        <f>IF(AF73&gt;'Opciones financieras'!$D$44,'Opciones financieras'!$C$44*100*(AF73-'Opciones financieras'!$D$44-'Opciones financieras'!$E$44),0-'Opciones financieras'!$C$44*100*'Opciones financieras'!$E$44)</f>
        <v>0</v>
      </c>
      <c r="AH73" s="105">
        <f>IF(AF73&gt;'Opciones financieras'!$D$45,'Opciones financieras'!$C$45*100*(AF73-'Opciones financieras'!$D$45-'Opciones financieras'!$E$45),0-'Opciones financieras'!$C$45*100*'Opciones financieras'!$E$45)</f>
        <v>0</v>
      </c>
      <c r="AI73" s="105">
        <f>IF(AF73&gt;'Opciones financieras'!$D$46,'Opciones financieras'!$C$46*100*(AF73-'Opciones financieras'!$D$46-'Opciones financieras'!$E$46),0-'Opciones financieras'!$C$46*100*'Opciones financieras'!$E$46)</f>
        <v>0</v>
      </c>
      <c r="AJ73" s="105">
        <f>IF(AF73&gt;'Opciones financieras'!$D$47,'Opciones financieras'!$C$47*100*(AF73-'Opciones financieras'!$D$47-'Opciones financieras'!$E$47),0-'Opciones financieras'!$C$47*100*'Opciones financieras'!$E$47)</f>
        <v>0</v>
      </c>
      <c r="AK73" s="105">
        <f>IF(AF73&gt;'Opciones financieras'!$D$48,'Opciones financieras'!$C$48*100*(AF73-'Opciones financieras'!$D$48-'Opciones financieras'!$E$48),0-'Opciones financieras'!$C$48*100*'Opciones financieras'!$E$48)</f>
        <v>0</v>
      </c>
      <c r="AL73" s="105">
        <f>IF(AF73&gt;'Opciones financieras'!$D$49,'Opciones financieras'!$C$49*100*(AF73-'Opciones financieras'!$D$49-'Opciones financieras'!$E$49),0-'Opciones financieras'!$C$49*100*'Opciones financieras'!$E$49)</f>
        <v>0</v>
      </c>
      <c r="AM73" s="105">
        <f>IF(AF73&gt;'Opciones financieras'!$D$50,'Opciones financieras'!$C$50*100*(AF73-'Opciones financieras'!$D$50-'Opciones financieras'!$E$50),0-'Opciones financieras'!$C$50*100*'Opciones financieras'!$E$50)</f>
        <v>0</v>
      </c>
      <c r="AN73" s="105">
        <f>IF(AF73&gt;'Opciones financieras'!$D$51,'Opciones financieras'!$C$51*100*(AF73-'Opciones financieras'!$D$51-'Opciones financieras'!$E$51),0-'Opciones financieras'!$C$51*100*'Opciones financieras'!$E$51)</f>
        <v>0</v>
      </c>
      <c r="AO73" s="105">
        <f>IF(AF73&gt;'Opciones financieras'!$D$52,'Opciones financieras'!$C$52*100*(AF73-'Opciones financieras'!$D$52-'Opciones financieras'!$E$52),0-'Opciones financieras'!$C$52*100*'Opciones financieras'!$E$52)</f>
        <v>0</v>
      </c>
      <c r="AP73" s="105">
        <f>IF(AF73&gt;'Opciones financieras'!$D$53,'Opciones financieras'!$C$53*100*(AF73-'Opciones financieras'!$D$53-'Opciones financieras'!$E$53),0-'Opciones financieras'!$C$53*100*'Opciones financieras'!$E$53)</f>
        <v>0</v>
      </c>
      <c r="AQ73" s="105">
        <f>IF(AF73&gt;'Opciones financieras'!$D$54,'Opciones financieras'!$C$54*100*(AF73-'Opciones financieras'!$D$54-'Opciones financieras'!$E$54),0-'Opciones financieras'!$C$54*100*'Opciones financieras'!$E$54)</f>
        <v>0</v>
      </c>
      <c r="AR73" s="105">
        <f>IF(AF73&gt;'Opciones financieras'!$D$55,'Opciones financieras'!$C$55*100*(AF73-'Opciones financieras'!$D$55-'Opciones financieras'!$E$55),0-'Opciones financieras'!$C$55*100*'Opciones financieras'!$E$55)</f>
        <v>0</v>
      </c>
      <c r="AS73" s="105">
        <f>IF(AF73&gt;'Opciones financieras'!$D$56,'Opciones financieras'!$C$56*100*(AF73-'Opciones financieras'!$D$56-'Opciones financieras'!$E$56),0-'Opciones financieras'!$C$56*100*'Opciones financieras'!$E$56)</f>
        <v>0</v>
      </c>
      <c r="AT73" s="105">
        <f>IF(AF73&gt;'Opciones financieras'!$D$57,'Opciones financieras'!$C$57*100*(AF73-'Opciones financieras'!$D$57-'Opciones financieras'!$E$57),0-'Opciones financieras'!$C$57*100*'Opciones financieras'!$E$57)</f>
        <v>0</v>
      </c>
      <c r="AU73" s="105">
        <f>IF(AF73&gt;'Opciones financieras'!$D$58,'Opciones financieras'!$C$58*100*(AF73-'Opciones financieras'!$D$58-'Opciones financieras'!$E$58),0-'Opciones financieras'!$C$58*100*'Opciones financieras'!$E$58)</f>
        <v>0</v>
      </c>
      <c r="AV73" s="105">
        <f>IF(AF73&gt;'Opciones financieras'!$D$59,'Opciones financieras'!$C$59*100*(AF73-'Opciones financieras'!$D$59-'Opciones financieras'!$E$59),0-'Opciones financieras'!$C$59*100*'Opciones financieras'!$E$59)</f>
        <v>0</v>
      </c>
      <c r="AW73" s="105">
        <f>IF(AF73&gt;'Opciones financieras'!$D$60,'Opciones financieras'!$C$60*100*(AF73-'Opciones financieras'!$D$60-'Opciones financieras'!$E$60),0-'Opciones financieras'!$C$60*100*'Opciones financieras'!$E$60)</f>
        <v>0</v>
      </c>
      <c r="AX73" s="105">
        <f>IF(AF73&gt;'Opciones financieras'!$D$61,'Opciones financieras'!$C$61*100*(AF73-'Opciones financieras'!$D$61-'Opciones financieras'!$E$61),0-'Opciones financieras'!$C$61*100*'Opciones financieras'!$E$61)</f>
        <v>0</v>
      </c>
      <c r="AY73" s="105">
        <f>IF(AF73&gt;'Opciones financieras'!$D$62,'Opciones financieras'!$C$62*100*(AF73-'Opciones financieras'!$D$62-'Opciones financieras'!$E$62),0-'Opciones financieras'!$C$62*100*'Opciones financieras'!$E$62)</f>
        <v>0</v>
      </c>
      <c r="AZ73" s="105">
        <f>IF(AF73&gt;'Opciones financieras'!$D$63,'Opciones financieras'!$C$63*100*(AF73-'Opciones financieras'!$D$63-'Opciones financieras'!$E$63),0-'Opciones financieras'!$C$63*100*'Opciones financieras'!$E$63)</f>
        <v>0</v>
      </c>
      <c r="BB73" s="104">
        <f>'Opciones financieras'!$C$80*AF73+'Opciones financieras'!$F$80</f>
        <v>0</v>
      </c>
      <c r="BC73" s="104">
        <f>'Opciones financieras'!$C$81*AF73+'Opciones financieras'!$F$81</f>
        <v>0</v>
      </c>
      <c r="BD73" s="104">
        <f>'Opciones financieras'!$C$82*AF73+'Opciones financieras'!$F$82</f>
        <v>0</v>
      </c>
      <c r="BE73" s="104">
        <f>'Opciones financieras'!$C$83*AF73+'Opciones financieras'!$F$83</f>
        <v>0</v>
      </c>
      <c r="BF73" s="104">
        <f>'Opciones financieras'!$C$84*AF73+'Opciones financieras'!$F$84</f>
        <v>0</v>
      </c>
      <c r="BG73" s="104">
        <f>'Opciones financieras'!$C$85*AF73+'Opciones financieras'!$F$85</f>
        <v>0</v>
      </c>
    </row>
    <row r="74" spans="32:59" ht="15.75" customHeight="1">
      <c r="AF74" s="105">
        <f t="shared" si="3"/>
        <v>189.72015403573815</v>
      </c>
      <c r="AG74" s="105">
        <f>IF(AF74&gt;'Opciones financieras'!$D$44,'Opciones financieras'!$C$44*100*(AF74-'Opciones financieras'!$D$44-'Opciones financieras'!$E$44),0-'Opciones financieras'!$C$44*100*'Opciones financieras'!$E$44)</f>
        <v>0</v>
      </c>
      <c r="AH74" s="105">
        <f>IF(AF74&gt;'Opciones financieras'!$D$45,'Opciones financieras'!$C$45*100*(AF74-'Opciones financieras'!$D$45-'Opciones financieras'!$E$45),0-'Opciones financieras'!$C$45*100*'Opciones financieras'!$E$45)</f>
        <v>0</v>
      </c>
      <c r="AI74" s="105">
        <f>IF(AF74&gt;'Opciones financieras'!$D$46,'Opciones financieras'!$C$46*100*(AF74-'Opciones financieras'!$D$46-'Opciones financieras'!$E$46),0-'Opciones financieras'!$C$46*100*'Opciones financieras'!$E$46)</f>
        <v>0</v>
      </c>
      <c r="AJ74" s="105">
        <f>IF(AF74&gt;'Opciones financieras'!$D$47,'Opciones financieras'!$C$47*100*(AF74-'Opciones financieras'!$D$47-'Opciones financieras'!$E$47),0-'Opciones financieras'!$C$47*100*'Opciones financieras'!$E$47)</f>
        <v>0</v>
      </c>
      <c r="AK74" s="105">
        <f>IF(AF74&gt;'Opciones financieras'!$D$48,'Opciones financieras'!$C$48*100*(AF74-'Opciones financieras'!$D$48-'Opciones financieras'!$E$48),0-'Opciones financieras'!$C$48*100*'Opciones financieras'!$E$48)</f>
        <v>0</v>
      </c>
      <c r="AL74" s="105">
        <f>IF(AF74&gt;'Opciones financieras'!$D$49,'Opciones financieras'!$C$49*100*(AF74-'Opciones financieras'!$D$49-'Opciones financieras'!$E$49),0-'Opciones financieras'!$C$49*100*'Opciones financieras'!$E$49)</f>
        <v>0</v>
      </c>
      <c r="AM74" s="105">
        <f>IF(AF74&gt;'Opciones financieras'!$D$50,'Opciones financieras'!$C$50*100*(AF74-'Opciones financieras'!$D$50-'Opciones financieras'!$E$50),0-'Opciones financieras'!$C$50*100*'Opciones financieras'!$E$50)</f>
        <v>0</v>
      </c>
      <c r="AN74" s="105">
        <f>IF(AF74&gt;'Opciones financieras'!$D$51,'Opciones financieras'!$C$51*100*(AF74-'Opciones financieras'!$D$51-'Opciones financieras'!$E$51),0-'Opciones financieras'!$C$51*100*'Opciones financieras'!$E$51)</f>
        <v>0</v>
      </c>
      <c r="AO74" s="105">
        <f>IF(AF74&gt;'Opciones financieras'!$D$52,'Opciones financieras'!$C$52*100*(AF74-'Opciones financieras'!$D$52-'Opciones financieras'!$E$52),0-'Opciones financieras'!$C$52*100*'Opciones financieras'!$E$52)</f>
        <v>0</v>
      </c>
      <c r="AP74" s="105">
        <f>IF(AF74&gt;'Opciones financieras'!$D$53,'Opciones financieras'!$C$53*100*(AF74-'Opciones financieras'!$D$53-'Opciones financieras'!$E$53),0-'Opciones financieras'!$C$53*100*'Opciones financieras'!$E$53)</f>
        <v>0</v>
      </c>
      <c r="AQ74" s="105">
        <f>IF(AF74&gt;'Opciones financieras'!$D$54,'Opciones financieras'!$C$54*100*(AF74-'Opciones financieras'!$D$54-'Opciones financieras'!$E$54),0-'Opciones financieras'!$C$54*100*'Opciones financieras'!$E$54)</f>
        <v>0</v>
      </c>
      <c r="AR74" s="105">
        <f>IF(AF74&gt;'Opciones financieras'!$D$55,'Opciones financieras'!$C$55*100*(AF74-'Opciones financieras'!$D$55-'Opciones financieras'!$E$55),0-'Opciones financieras'!$C$55*100*'Opciones financieras'!$E$55)</f>
        <v>0</v>
      </c>
      <c r="AS74" s="105">
        <f>IF(AF74&gt;'Opciones financieras'!$D$56,'Opciones financieras'!$C$56*100*(AF74-'Opciones financieras'!$D$56-'Opciones financieras'!$E$56),0-'Opciones financieras'!$C$56*100*'Opciones financieras'!$E$56)</f>
        <v>0</v>
      </c>
      <c r="AT74" s="105">
        <f>IF(AF74&gt;'Opciones financieras'!$D$57,'Opciones financieras'!$C$57*100*(AF74-'Opciones financieras'!$D$57-'Opciones financieras'!$E$57),0-'Opciones financieras'!$C$57*100*'Opciones financieras'!$E$57)</f>
        <v>0</v>
      </c>
      <c r="AU74" s="105">
        <f>IF(AF74&gt;'Opciones financieras'!$D$58,'Opciones financieras'!$C$58*100*(AF74-'Opciones financieras'!$D$58-'Opciones financieras'!$E$58),0-'Opciones financieras'!$C$58*100*'Opciones financieras'!$E$58)</f>
        <v>0</v>
      </c>
      <c r="AV74" s="105">
        <f>IF(AF74&gt;'Opciones financieras'!$D$59,'Opciones financieras'!$C$59*100*(AF74-'Opciones financieras'!$D$59-'Opciones financieras'!$E$59),0-'Opciones financieras'!$C$59*100*'Opciones financieras'!$E$59)</f>
        <v>0</v>
      </c>
      <c r="AW74" s="105">
        <f>IF(AF74&gt;'Opciones financieras'!$D$60,'Opciones financieras'!$C$60*100*(AF74-'Opciones financieras'!$D$60-'Opciones financieras'!$E$60),0-'Opciones financieras'!$C$60*100*'Opciones financieras'!$E$60)</f>
        <v>0</v>
      </c>
      <c r="AX74" s="105">
        <f>IF(AF74&gt;'Opciones financieras'!$D$61,'Opciones financieras'!$C$61*100*(AF74-'Opciones financieras'!$D$61-'Opciones financieras'!$E$61),0-'Opciones financieras'!$C$61*100*'Opciones financieras'!$E$61)</f>
        <v>0</v>
      </c>
      <c r="AY74" s="105">
        <f>IF(AF74&gt;'Opciones financieras'!$D$62,'Opciones financieras'!$C$62*100*(AF74-'Opciones financieras'!$D$62-'Opciones financieras'!$E$62),0-'Opciones financieras'!$C$62*100*'Opciones financieras'!$E$62)</f>
        <v>0</v>
      </c>
      <c r="AZ74" s="105">
        <f>IF(AF74&gt;'Opciones financieras'!$D$63,'Opciones financieras'!$C$63*100*(AF74-'Opciones financieras'!$D$63-'Opciones financieras'!$E$63),0-'Opciones financieras'!$C$63*100*'Opciones financieras'!$E$63)</f>
        <v>0</v>
      </c>
      <c r="BB74" s="104">
        <f>'Opciones financieras'!$C$80*AF74+'Opciones financieras'!$F$80</f>
        <v>0</v>
      </c>
      <c r="BC74" s="104">
        <f>'Opciones financieras'!$C$81*AF74+'Opciones financieras'!$F$81</f>
        <v>0</v>
      </c>
      <c r="BD74" s="104">
        <f>'Opciones financieras'!$C$82*AF74+'Opciones financieras'!$F$82</f>
        <v>0</v>
      </c>
      <c r="BE74" s="104">
        <f>'Opciones financieras'!$C$83*AF74+'Opciones financieras'!$F$83</f>
        <v>0</v>
      </c>
      <c r="BF74" s="104">
        <f>'Opciones financieras'!$C$84*AF74+'Opciones financieras'!$F$84</f>
        <v>0</v>
      </c>
      <c r="BG74" s="104">
        <f>'Opciones financieras'!$C$85*AF74+'Opciones financieras'!$F$85</f>
        <v>0</v>
      </c>
    </row>
    <row r="75" spans="32:59" ht="15.75" customHeight="1">
      <c r="AF75" s="105">
        <f t="shared" si="3"/>
        <v>193.59199391401853</v>
      </c>
      <c r="AG75" s="105">
        <f>IF(AF75&gt;'Opciones financieras'!$D$44,'Opciones financieras'!$C$44*100*(AF75-'Opciones financieras'!$D$44-'Opciones financieras'!$E$44),0-'Opciones financieras'!$C$44*100*'Opciones financieras'!$E$44)</f>
        <v>0</v>
      </c>
      <c r="AH75" s="105">
        <f>IF(AF75&gt;'Opciones financieras'!$D$45,'Opciones financieras'!$C$45*100*(AF75-'Opciones financieras'!$D$45-'Opciones financieras'!$E$45),0-'Opciones financieras'!$C$45*100*'Opciones financieras'!$E$45)</f>
        <v>0</v>
      </c>
      <c r="AI75" s="105">
        <f>IF(AF75&gt;'Opciones financieras'!$D$46,'Opciones financieras'!$C$46*100*(AF75-'Opciones financieras'!$D$46-'Opciones financieras'!$E$46),0-'Opciones financieras'!$C$46*100*'Opciones financieras'!$E$46)</f>
        <v>0</v>
      </c>
      <c r="AJ75" s="105">
        <f>IF(AF75&gt;'Opciones financieras'!$D$47,'Opciones financieras'!$C$47*100*(AF75-'Opciones financieras'!$D$47-'Opciones financieras'!$E$47),0-'Opciones financieras'!$C$47*100*'Opciones financieras'!$E$47)</f>
        <v>0</v>
      </c>
      <c r="AK75" s="105">
        <f>IF(AF75&gt;'Opciones financieras'!$D$48,'Opciones financieras'!$C$48*100*(AF75-'Opciones financieras'!$D$48-'Opciones financieras'!$E$48),0-'Opciones financieras'!$C$48*100*'Opciones financieras'!$E$48)</f>
        <v>0</v>
      </c>
      <c r="AL75" s="105">
        <f>IF(AF75&gt;'Opciones financieras'!$D$49,'Opciones financieras'!$C$49*100*(AF75-'Opciones financieras'!$D$49-'Opciones financieras'!$E$49),0-'Opciones financieras'!$C$49*100*'Opciones financieras'!$E$49)</f>
        <v>0</v>
      </c>
      <c r="AM75" s="105">
        <f>IF(AF75&gt;'Opciones financieras'!$D$50,'Opciones financieras'!$C$50*100*(AF75-'Opciones financieras'!$D$50-'Opciones financieras'!$E$50),0-'Opciones financieras'!$C$50*100*'Opciones financieras'!$E$50)</f>
        <v>0</v>
      </c>
      <c r="AN75" s="105">
        <f>IF(AF75&gt;'Opciones financieras'!$D$51,'Opciones financieras'!$C$51*100*(AF75-'Opciones financieras'!$D$51-'Opciones financieras'!$E$51),0-'Opciones financieras'!$C$51*100*'Opciones financieras'!$E$51)</f>
        <v>0</v>
      </c>
      <c r="AO75" s="105">
        <f>IF(AF75&gt;'Opciones financieras'!$D$52,'Opciones financieras'!$C$52*100*(AF75-'Opciones financieras'!$D$52-'Opciones financieras'!$E$52),0-'Opciones financieras'!$C$52*100*'Opciones financieras'!$E$52)</f>
        <v>0</v>
      </c>
      <c r="AP75" s="105">
        <f>IF(AF75&gt;'Opciones financieras'!$D$53,'Opciones financieras'!$C$53*100*(AF75-'Opciones financieras'!$D$53-'Opciones financieras'!$E$53),0-'Opciones financieras'!$C$53*100*'Opciones financieras'!$E$53)</f>
        <v>0</v>
      </c>
      <c r="AQ75" s="105">
        <f>IF(AF75&gt;'Opciones financieras'!$D$54,'Opciones financieras'!$C$54*100*(AF75-'Opciones financieras'!$D$54-'Opciones financieras'!$E$54),0-'Opciones financieras'!$C$54*100*'Opciones financieras'!$E$54)</f>
        <v>0</v>
      </c>
      <c r="AR75" s="105">
        <f>IF(AF75&gt;'Opciones financieras'!$D$55,'Opciones financieras'!$C$55*100*(AF75-'Opciones financieras'!$D$55-'Opciones financieras'!$E$55),0-'Opciones financieras'!$C$55*100*'Opciones financieras'!$E$55)</f>
        <v>0</v>
      </c>
      <c r="AS75" s="105">
        <f>IF(AF75&gt;'Opciones financieras'!$D$56,'Opciones financieras'!$C$56*100*(AF75-'Opciones financieras'!$D$56-'Opciones financieras'!$E$56),0-'Opciones financieras'!$C$56*100*'Opciones financieras'!$E$56)</f>
        <v>0</v>
      </c>
      <c r="AT75" s="105">
        <f>IF(AF75&gt;'Opciones financieras'!$D$57,'Opciones financieras'!$C$57*100*(AF75-'Opciones financieras'!$D$57-'Opciones financieras'!$E$57),0-'Opciones financieras'!$C$57*100*'Opciones financieras'!$E$57)</f>
        <v>0</v>
      </c>
      <c r="AU75" s="105">
        <f>IF(AF75&gt;'Opciones financieras'!$D$58,'Opciones financieras'!$C$58*100*(AF75-'Opciones financieras'!$D$58-'Opciones financieras'!$E$58),0-'Opciones financieras'!$C$58*100*'Opciones financieras'!$E$58)</f>
        <v>0</v>
      </c>
      <c r="AV75" s="105">
        <f>IF(AF75&gt;'Opciones financieras'!$D$59,'Opciones financieras'!$C$59*100*(AF75-'Opciones financieras'!$D$59-'Opciones financieras'!$E$59),0-'Opciones financieras'!$C$59*100*'Opciones financieras'!$E$59)</f>
        <v>0</v>
      </c>
      <c r="AW75" s="105">
        <f>IF(AF75&gt;'Opciones financieras'!$D$60,'Opciones financieras'!$C$60*100*(AF75-'Opciones financieras'!$D$60-'Opciones financieras'!$E$60),0-'Opciones financieras'!$C$60*100*'Opciones financieras'!$E$60)</f>
        <v>0</v>
      </c>
      <c r="AX75" s="105">
        <f>IF(AF75&gt;'Opciones financieras'!$D$61,'Opciones financieras'!$C$61*100*(AF75-'Opciones financieras'!$D$61-'Opciones financieras'!$E$61),0-'Opciones financieras'!$C$61*100*'Opciones financieras'!$E$61)</f>
        <v>0</v>
      </c>
      <c r="AY75" s="105">
        <f>IF(AF75&gt;'Opciones financieras'!$D$62,'Opciones financieras'!$C$62*100*(AF75-'Opciones financieras'!$D$62-'Opciones financieras'!$E$62),0-'Opciones financieras'!$C$62*100*'Opciones financieras'!$E$62)</f>
        <v>0</v>
      </c>
      <c r="AZ75" s="105">
        <f>IF(AF75&gt;'Opciones financieras'!$D$63,'Opciones financieras'!$C$63*100*(AF75-'Opciones financieras'!$D$63-'Opciones financieras'!$E$63),0-'Opciones financieras'!$C$63*100*'Opciones financieras'!$E$63)</f>
        <v>0</v>
      </c>
      <c r="BB75" s="104">
        <f>'Opciones financieras'!$C$80*AF75+'Opciones financieras'!$F$80</f>
        <v>0</v>
      </c>
      <c r="BC75" s="104">
        <f>'Opciones financieras'!$C$81*AF75+'Opciones financieras'!$F$81</f>
        <v>0</v>
      </c>
      <c r="BD75" s="104">
        <f>'Opciones financieras'!$C$82*AF75+'Opciones financieras'!$F$82</f>
        <v>0</v>
      </c>
      <c r="BE75" s="104">
        <f>'Opciones financieras'!$C$83*AF75+'Opciones financieras'!$F$83</f>
        <v>0</v>
      </c>
      <c r="BF75" s="104">
        <f>'Opciones financieras'!$C$84*AF75+'Opciones financieras'!$F$84</f>
        <v>0</v>
      </c>
      <c r="BG75" s="104">
        <f>'Opciones financieras'!$C$85*AF75+'Opciones financieras'!$F$85</f>
        <v>0</v>
      </c>
    </row>
    <row r="76" spans="32:59" ht="15.75" customHeight="1">
      <c r="AF76" s="105">
        <f t="shared" si="3"/>
        <v>197.54285093267197</v>
      </c>
      <c r="AG76" s="105">
        <f>IF(AF76&gt;'Opciones financieras'!$D$44,'Opciones financieras'!$C$44*100*(AF76-'Opciones financieras'!$D$44-'Opciones financieras'!$E$44),0-'Opciones financieras'!$C$44*100*'Opciones financieras'!$E$44)</f>
        <v>0</v>
      </c>
      <c r="AH76" s="105">
        <f>IF(AF76&gt;'Opciones financieras'!$D$45,'Opciones financieras'!$C$45*100*(AF76-'Opciones financieras'!$D$45-'Opciones financieras'!$E$45),0-'Opciones financieras'!$C$45*100*'Opciones financieras'!$E$45)</f>
        <v>0</v>
      </c>
      <c r="AI76" s="105">
        <f>IF(AF76&gt;'Opciones financieras'!$D$46,'Opciones financieras'!$C$46*100*(AF76-'Opciones financieras'!$D$46-'Opciones financieras'!$E$46),0-'Opciones financieras'!$C$46*100*'Opciones financieras'!$E$46)</f>
        <v>0</v>
      </c>
      <c r="AJ76" s="105">
        <f>IF(AF76&gt;'Opciones financieras'!$D$47,'Opciones financieras'!$C$47*100*(AF76-'Opciones financieras'!$D$47-'Opciones financieras'!$E$47),0-'Opciones financieras'!$C$47*100*'Opciones financieras'!$E$47)</f>
        <v>0</v>
      </c>
      <c r="AK76" s="105">
        <f>IF(AF76&gt;'Opciones financieras'!$D$48,'Opciones financieras'!$C$48*100*(AF76-'Opciones financieras'!$D$48-'Opciones financieras'!$E$48),0-'Opciones financieras'!$C$48*100*'Opciones financieras'!$E$48)</f>
        <v>0</v>
      </c>
      <c r="AL76" s="105">
        <f>IF(AF76&gt;'Opciones financieras'!$D$49,'Opciones financieras'!$C$49*100*(AF76-'Opciones financieras'!$D$49-'Opciones financieras'!$E$49),0-'Opciones financieras'!$C$49*100*'Opciones financieras'!$E$49)</f>
        <v>0</v>
      </c>
      <c r="AM76" s="105">
        <f>IF(AF76&gt;'Opciones financieras'!$D$50,'Opciones financieras'!$C$50*100*(AF76-'Opciones financieras'!$D$50-'Opciones financieras'!$E$50),0-'Opciones financieras'!$C$50*100*'Opciones financieras'!$E$50)</f>
        <v>0</v>
      </c>
      <c r="AN76" s="105">
        <f>IF(AF76&gt;'Opciones financieras'!$D$51,'Opciones financieras'!$C$51*100*(AF76-'Opciones financieras'!$D$51-'Opciones financieras'!$E$51),0-'Opciones financieras'!$C$51*100*'Opciones financieras'!$E$51)</f>
        <v>0</v>
      </c>
      <c r="AO76" s="105">
        <f>IF(AF76&gt;'Opciones financieras'!$D$52,'Opciones financieras'!$C$52*100*(AF76-'Opciones financieras'!$D$52-'Opciones financieras'!$E$52),0-'Opciones financieras'!$C$52*100*'Opciones financieras'!$E$52)</f>
        <v>0</v>
      </c>
      <c r="AP76" s="105">
        <f>IF(AF76&gt;'Opciones financieras'!$D$53,'Opciones financieras'!$C$53*100*(AF76-'Opciones financieras'!$D$53-'Opciones financieras'!$E$53),0-'Opciones financieras'!$C$53*100*'Opciones financieras'!$E$53)</f>
        <v>0</v>
      </c>
      <c r="AQ76" s="105">
        <f>IF(AF76&gt;'Opciones financieras'!$D$54,'Opciones financieras'!$C$54*100*(AF76-'Opciones financieras'!$D$54-'Opciones financieras'!$E$54),0-'Opciones financieras'!$C$54*100*'Opciones financieras'!$E$54)</f>
        <v>0</v>
      </c>
      <c r="AR76" s="105">
        <f>IF(AF76&gt;'Opciones financieras'!$D$55,'Opciones financieras'!$C$55*100*(AF76-'Opciones financieras'!$D$55-'Opciones financieras'!$E$55),0-'Opciones financieras'!$C$55*100*'Opciones financieras'!$E$55)</f>
        <v>0</v>
      </c>
      <c r="AS76" s="105">
        <f>IF(AF76&gt;'Opciones financieras'!$D$56,'Opciones financieras'!$C$56*100*(AF76-'Opciones financieras'!$D$56-'Opciones financieras'!$E$56),0-'Opciones financieras'!$C$56*100*'Opciones financieras'!$E$56)</f>
        <v>0</v>
      </c>
      <c r="AT76" s="105">
        <f>IF(AF76&gt;'Opciones financieras'!$D$57,'Opciones financieras'!$C$57*100*(AF76-'Opciones financieras'!$D$57-'Opciones financieras'!$E$57),0-'Opciones financieras'!$C$57*100*'Opciones financieras'!$E$57)</f>
        <v>0</v>
      </c>
      <c r="AU76" s="105">
        <f>IF(AF76&gt;'Opciones financieras'!$D$58,'Opciones financieras'!$C$58*100*(AF76-'Opciones financieras'!$D$58-'Opciones financieras'!$E$58),0-'Opciones financieras'!$C$58*100*'Opciones financieras'!$E$58)</f>
        <v>0</v>
      </c>
      <c r="AV76" s="105">
        <f>IF(AF76&gt;'Opciones financieras'!$D$59,'Opciones financieras'!$C$59*100*(AF76-'Opciones financieras'!$D$59-'Opciones financieras'!$E$59),0-'Opciones financieras'!$C$59*100*'Opciones financieras'!$E$59)</f>
        <v>0</v>
      </c>
      <c r="AW76" s="105">
        <f>IF(AF76&gt;'Opciones financieras'!$D$60,'Opciones financieras'!$C$60*100*(AF76-'Opciones financieras'!$D$60-'Opciones financieras'!$E$60),0-'Opciones financieras'!$C$60*100*'Opciones financieras'!$E$60)</f>
        <v>0</v>
      </c>
      <c r="AX76" s="105">
        <f>IF(AF76&gt;'Opciones financieras'!$D$61,'Opciones financieras'!$C$61*100*(AF76-'Opciones financieras'!$D$61-'Opciones financieras'!$E$61),0-'Opciones financieras'!$C$61*100*'Opciones financieras'!$E$61)</f>
        <v>0</v>
      </c>
      <c r="AY76" s="105">
        <f>IF(AF76&gt;'Opciones financieras'!$D$62,'Opciones financieras'!$C$62*100*(AF76-'Opciones financieras'!$D$62-'Opciones financieras'!$E$62),0-'Opciones financieras'!$C$62*100*'Opciones financieras'!$E$62)</f>
        <v>0</v>
      </c>
      <c r="AZ76" s="105">
        <f>IF(AF76&gt;'Opciones financieras'!$D$63,'Opciones financieras'!$C$63*100*(AF76-'Opciones financieras'!$D$63-'Opciones financieras'!$E$63),0-'Opciones financieras'!$C$63*100*'Opciones financieras'!$E$63)</f>
        <v>0</v>
      </c>
      <c r="BB76" s="104">
        <f>'Opciones financieras'!$C$80*AF76+'Opciones financieras'!$F$80</f>
        <v>0</v>
      </c>
      <c r="BC76" s="104">
        <f>'Opciones financieras'!$C$81*AF76+'Opciones financieras'!$F$81</f>
        <v>0</v>
      </c>
      <c r="BD76" s="104">
        <f>'Opciones financieras'!$C$82*AF76+'Opciones financieras'!$F$82</f>
        <v>0</v>
      </c>
      <c r="BE76" s="104">
        <f>'Opciones financieras'!$C$83*AF76+'Opciones financieras'!$F$83</f>
        <v>0</v>
      </c>
      <c r="BF76" s="104">
        <f>'Opciones financieras'!$C$84*AF76+'Opciones financieras'!$F$84</f>
        <v>0</v>
      </c>
      <c r="BG76" s="104">
        <f>'Opciones financieras'!$C$85*AF76+'Opciones financieras'!$F$85</f>
        <v>0</v>
      </c>
    </row>
    <row r="77" spans="32:59" ht="15.75" customHeight="1">
      <c r="AF77" s="105">
        <f t="shared" si="3"/>
        <v>201.57433768639996</v>
      </c>
      <c r="AG77" s="105">
        <f>IF(AF77&gt;'Opciones financieras'!$D$44,'Opciones financieras'!$C$44*100*(AF77-'Opciones financieras'!$D$44-'Opciones financieras'!$E$44),0-'Opciones financieras'!$C$44*100*'Opciones financieras'!$E$44)</f>
        <v>0</v>
      </c>
      <c r="AH77" s="105">
        <f>IF(AF77&gt;'Opciones financieras'!$D$45,'Opciones financieras'!$C$45*100*(AF77-'Opciones financieras'!$D$45-'Opciones financieras'!$E$45),0-'Opciones financieras'!$C$45*100*'Opciones financieras'!$E$45)</f>
        <v>0</v>
      </c>
      <c r="AI77" s="105">
        <f>IF(AF77&gt;'Opciones financieras'!$D$46,'Opciones financieras'!$C$46*100*(AF77-'Opciones financieras'!$D$46-'Opciones financieras'!$E$46),0-'Opciones financieras'!$C$46*100*'Opciones financieras'!$E$46)</f>
        <v>0</v>
      </c>
      <c r="AJ77" s="105">
        <f>IF(AF77&gt;'Opciones financieras'!$D$47,'Opciones financieras'!$C$47*100*(AF77-'Opciones financieras'!$D$47-'Opciones financieras'!$E$47),0-'Opciones financieras'!$C$47*100*'Opciones financieras'!$E$47)</f>
        <v>0</v>
      </c>
      <c r="AK77" s="105">
        <f>IF(AF77&gt;'Opciones financieras'!$D$48,'Opciones financieras'!$C$48*100*(AF77-'Opciones financieras'!$D$48-'Opciones financieras'!$E$48),0-'Opciones financieras'!$C$48*100*'Opciones financieras'!$E$48)</f>
        <v>0</v>
      </c>
      <c r="AL77" s="105">
        <f>IF(AF77&gt;'Opciones financieras'!$D$49,'Opciones financieras'!$C$49*100*(AF77-'Opciones financieras'!$D$49-'Opciones financieras'!$E$49),0-'Opciones financieras'!$C$49*100*'Opciones financieras'!$E$49)</f>
        <v>0</v>
      </c>
      <c r="AM77" s="105">
        <f>IF(AF77&gt;'Opciones financieras'!$D$50,'Opciones financieras'!$C$50*100*(AF77-'Opciones financieras'!$D$50-'Opciones financieras'!$E$50),0-'Opciones financieras'!$C$50*100*'Opciones financieras'!$E$50)</f>
        <v>0</v>
      </c>
      <c r="AN77" s="105">
        <f>IF(AF77&gt;'Opciones financieras'!$D$51,'Opciones financieras'!$C$51*100*(AF77-'Opciones financieras'!$D$51-'Opciones financieras'!$E$51),0-'Opciones financieras'!$C$51*100*'Opciones financieras'!$E$51)</f>
        <v>0</v>
      </c>
      <c r="AO77" s="105">
        <f>IF(AF77&gt;'Opciones financieras'!$D$52,'Opciones financieras'!$C$52*100*(AF77-'Opciones financieras'!$D$52-'Opciones financieras'!$E$52),0-'Opciones financieras'!$C$52*100*'Opciones financieras'!$E$52)</f>
        <v>0</v>
      </c>
      <c r="AP77" s="105">
        <f>IF(AF77&gt;'Opciones financieras'!$D$53,'Opciones financieras'!$C$53*100*(AF77-'Opciones financieras'!$D$53-'Opciones financieras'!$E$53),0-'Opciones financieras'!$C$53*100*'Opciones financieras'!$E$53)</f>
        <v>0</v>
      </c>
      <c r="AQ77" s="105">
        <f>IF(AF77&gt;'Opciones financieras'!$D$54,'Opciones financieras'!$C$54*100*(AF77-'Opciones financieras'!$D$54-'Opciones financieras'!$E$54),0-'Opciones financieras'!$C$54*100*'Opciones financieras'!$E$54)</f>
        <v>0</v>
      </c>
      <c r="AR77" s="105">
        <f>IF(AF77&gt;'Opciones financieras'!$D$55,'Opciones financieras'!$C$55*100*(AF77-'Opciones financieras'!$D$55-'Opciones financieras'!$E$55),0-'Opciones financieras'!$C$55*100*'Opciones financieras'!$E$55)</f>
        <v>0</v>
      </c>
      <c r="AS77" s="105">
        <f>IF(AF77&gt;'Opciones financieras'!$D$56,'Opciones financieras'!$C$56*100*(AF77-'Opciones financieras'!$D$56-'Opciones financieras'!$E$56),0-'Opciones financieras'!$C$56*100*'Opciones financieras'!$E$56)</f>
        <v>0</v>
      </c>
      <c r="AT77" s="105">
        <f>IF(AF77&gt;'Opciones financieras'!$D$57,'Opciones financieras'!$C$57*100*(AF77-'Opciones financieras'!$D$57-'Opciones financieras'!$E$57),0-'Opciones financieras'!$C$57*100*'Opciones financieras'!$E$57)</f>
        <v>0</v>
      </c>
      <c r="AU77" s="105">
        <f>IF(AF77&gt;'Opciones financieras'!$D$58,'Opciones financieras'!$C$58*100*(AF77-'Opciones financieras'!$D$58-'Opciones financieras'!$E$58),0-'Opciones financieras'!$C$58*100*'Opciones financieras'!$E$58)</f>
        <v>0</v>
      </c>
      <c r="AV77" s="105">
        <f>IF(AF77&gt;'Opciones financieras'!$D$59,'Opciones financieras'!$C$59*100*(AF77-'Opciones financieras'!$D$59-'Opciones financieras'!$E$59),0-'Opciones financieras'!$C$59*100*'Opciones financieras'!$E$59)</f>
        <v>0</v>
      </c>
      <c r="AW77" s="105">
        <f>IF(AF77&gt;'Opciones financieras'!$D$60,'Opciones financieras'!$C$60*100*(AF77-'Opciones financieras'!$D$60-'Opciones financieras'!$E$60),0-'Opciones financieras'!$C$60*100*'Opciones financieras'!$E$60)</f>
        <v>0</v>
      </c>
      <c r="AX77" s="105">
        <f>IF(AF77&gt;'Opciones financieras'!$D$61,'Opciones financieras'!$C$61*100*(AF77-'Opciones financieras'!$D$61-'Opciones financieras'!$E$61),0-'Opciones financieras'!$C$61*100*'Opciones financieras'!$E$61)</f>
        <v>0</v>
      </c>
      <c r="AY77" s="105">
        <f>IF(AF77&gt;'Opciones financieras'!$D$62,'Opciones financieras'!$C$62*100*(AF77-'Opciones financieras'!$D$62-'Opciones financieras'!$E$62),0-'Opciones financieras'!$C$62*100*'Opciones financieras'!$E$62)</f>
        <v>0</v>
      </c>
      <c r="AZ77" s="105">
        <f>IF(AF77&gt;'Opciones financieras'!$D$63,'Opciones financieras'!$C$63*100*(AF77-'Opciones financieras'!$D$63-'Opciones financieras'!$E$63),0-'Opciones financieras'!$C$63*100*'Opciones financieras'!$E$63)</f>
        <v>0</v>
      </c>
      <c r="BB77" s="104">
        <f>'Opciones financieras'!$C$80*AF77+'Opciones financieras'!$F$80</f>
        <v>0</v>
      </c>
      <c r="BC77" s="104">
        <f>'Opciones financieras'!$C$81*AF77+'Opciones financieras'!$F$81</f>
        <v>0</v>
      </c>
      <c r="BD77" s="104">
        <f>'Opciones financieras'!$C$82*AF77+'Opciones financieras'!$F$82</f>
        <v>0</v>
      </c>
      <c r="BE77" s="104">
        <f>'Opciones financieras'!$C$83*AF77+'Opciones financieras'!$F$83</f>
        <v>0</v>
      </c>
      <c r="BF77" s="104">
        <f>'Opciones financieras'!$C$84*AF77+'Opciones financieras'!$F$84</f>
        <v>0</v>
      </c>
      <c r="BG77" s="104">
        <f>'Opciones financieras'!$C$85*AF77+'Opciones financieras'!$F$85</f>
        <v>0</v>
      </c>
    </row>
    <row r="78" spans="32:59" ht="15.75" customHeight="1">
      <c r="AF78" s="105">
        <f t="shared" si="3"/>
        <v>205.68809967999997</v>
      </c>
      <c r="AG78" s="105">
        <f>IF(AF78&gt;'Opciones financieras'!$D$44,'Opciones financieras'!$C$44*100*(AF78-'Opciones financieras'!$D$44-'Opciones financieras'!$E$44),0-'Opciones financieras'!$C$44*100*'Opciones financieras'!$E$44)</f>
        <v>0</v>
      </c>
      <c r="AH78" s="105">
        <f>IF(AF78&gt;'Opciones financieras'!$D$45,'Opciones financieras'!$C$45*100*(AF78-'Opciones financieras'!$D$45-'Opciones financieras'!$E$45),0-'Opciones financieras'!$C$45*100*'Opciones financieras'!$E$45)</f>
        <v>0</v>
      </c>
      <c r="AI78" s="105">
        <f>IF(AF78&gt;'Opciones financieras'!$D$46,'Opciones financieras'!$C$46*100*(AF78-'Opciones financieras'!$D$46-'Opciones financieras'!$E$46),0-'Opciones financieras'!$C$46*100*'Opciones financieras'!$E$46)</f>
        <v>0</v>
      </c>
      <c r="AJ78" s="105">
        <f>IF(AF78&gt;'Opciones financieras'!$D$47,'Opciones financieras'!$C$47*100*(AF78-'Opciones financieras'!$D$47-'Opciones financieras'!$E$47),0-'Opciones financieras'!$C$47*100*'Opciones financieras'!$E$47)</f>
        <v>0</v>
      </c>
      <c r="AK78" s="105">
        <f>IF(AF78&gt;'Opciones financieras'!$D$48,'Opciones financieras'!$C$48*100*(AF78-'Opciones financieras'!$D$48-'Opciones financieras'!$E$48),0-'Opciones financieras'!$C$48*100*'Opciones financieras'!$E$48)</f>
        <v>0</v>
      </c>
      <c r="AL78" s="105">
        <f>IF(AF78&gt;'Opciones financieras'!$D$49,'Opciones financieras'!$C$49*100*(AF78-'Opciones financieras'!$D$49-'Opciones financieras'!$E$49),0-'Opciones financieras'!$C$49*100*'Opciones financieras'!$E$49)</f>
        <v>0</v>
      </c>
      <c r="AM78" s="105">
        <f>IF(AF78&gt;'Opciones financieras'!$D$50,'Opciones financieras'!$C$50*100*(AF78-'Opciones financieras'!$D$50-'Opciones financieras'!$E$50),0-'Opciones financieras'!$C$50*100*'Opciones financieras'!$E$50)</f>
        <v>0</v>
      </c>
      <c r="AN78" s="105">
        <f>IF(AF78&gt;'Opciones financieras'!$D$51,'Opciones financieras'!$C$51*100*(AF78-'Opciones financieras'!$D$51-'Opciones financieras'!$E$51),0-'Opciones financieras'!$C$51*100*'Opciones financieras'!$E$51)</f>
        <v>0</v>
      </c>
      <c r="AO78" s="105">
        <f>IF(AF78&gt;'Opciones financieras'!$D$52,'Opciones financieras'!$C$52*100*(AF78-'Opciones financieras'!$D$52-'Opciones financieras'!$E$52),0-'Opciones financieras'!$C$52*100*'Opciones financieras'!$E$52)</f>
        <v>0</v>
      </c>
      <c r="AP78" s="105">
        <f>IF(AF78&gt;'Opciones financieras'!$D$53,'Opciones financieras'!$C$53*100*(AF78-'Opciones financieras'!$D$53-'Opciones financieras'!$E$53),0-'Opciones financieras'!$C$53*100*'Opciones financieras'!$E$53)</f>
        <v>0</v>
      </c>
      <c r="AQ78" s="105">
        <f>IF(AF78&gt;'Opciones financieras'!$D$54,'Opciones financieras'!$C$54*100*(AF78-'Opciones financieras'!$D$54-'Opciones financieras'!$E$54),0-'Opciones financieras'!$C$54*100*'Opciones financieras'!$E$54)</f>
        <v>0</v>
      </c>
      <c r="AR78" s="105">
        <f>IF(AF78&gt;'Opciones financieras'!$D$55,'Opciones financieras'!$C$55*100*(AF78-'Opciones financieras'!$D$55-'Opciones financieras'!$E$55),0-'Opciones financieras'!$C$55*100*'Opciones financieras'!$E$55)</f>
        <v>0</v>
      </c>
      <c r="AS78" s="105">
        <f>IF(AF78&gt;'Opciones financieras'!$D$56,'Opciones financieras'!$C$56*100*(AF78-'Opciones financieras'!$D$56-'Opciones financieras'!$E$56),0-'Opciones financieras'!$C$56*100*'Opciones financieras'!$E$56)</f>
        <v>0</v>
      </c>
      <c r="AT78" s="105">
        <f>IF(AF78&gt;'Opciones financieras'!$D$57,'Opciones financieras'!$C$57*100*(AF78-'Opciones financieras'!$D$57-'Opciones financieras'!$E$57),0-'Opciones financieras'!$C$57*100*'Opciones financieras'!$E$57)</f>
        <v>0</v>
      </c>
      <c r="AU78" s="105">
        <f>IF(AF78&gt;'Opciones financieras'!$D$58,'Opciones financieras'!$C$58*100*(AF78-'Opciones financieras'!$D$58-'Opciones financieras'!$E$58),0-'Opciones financieras'!$C$58*100*'Opciones financieras'!$E$58)</f>
        <v>0</v>
      </c>
      <c r="AV78" s="105">
        <f>IF(AF78&gt;'Opciones financieras'!$D$59,'Opciones financieras'!$C$59*100*(AF78-'Opciones financieras'!$D$59-'Opciones financieras'!$E$59),0-'Opciones financieras'!$C$59*100*'Opciones financieras'!$E$59)</f>
        <v>0</v>
      </c>
      <c r="AW78" s="105">
        <f>IF(AF78&gt;'Opciones financieras'!$D$60,'Opciones financieras'!$C$60*100*(AF78-'Opciones financieras'!$D$60-'Opciones financieras'!$E$60),0-'Opciones financieras'!$C$60*100*'Opciones financieras'!$E$60)</f>
        <v>0</v>
      </c>
      <c r="AX78" s="105">
        <f>IF(AF78&gt;'Opciones financieras'!$D$61,'Opciones financieras'!$C$61*100*(AF78-'Opciones financieras'!$D$61-'Opciones financieras'!$E$61),0-'Opciones financieras'!$C$61*100*'Opciones financieras'!$E$61)</f>
        <v>0</v>
      </c>
      <c r="AY78" s="105">
        <f>IF(AF78&gt;'Opciones financieras'!$D$62,'Opciones financieras'!$C$62*100*(AF78-'Opciones financieras'!$D$62-'Opciones financieras'!$E$62),0-'Opciones financieras'!$C$62*100*'Opciones financieras'!$E$62)</f>
        <v>0</v>
      </c>
      <c r="AZ78" s="105">
        <f>IF(AF78&gt;'Opciones financieras'!$D$63,'Opciones financieras'!$C$63*100*(AF78-'Opciones financieras'!$D$63-'Opciones financieras'!$E$63),0-'Opciones financieras'!$C$63*100*'Opciones financieras'!$E$63)</f>
        <v>0</v>
      </c>
      <c r="BB78" s="104">
        <f>'Opciones financieras'!$C$80*AF78+'Opciones financieras'!$F$80</f>
        <v>0</v>
      </c>
      <c r="BC78" s="104">
        <f>'Opciones financieras'!$C$81*AF78+'Opciones financieras'!$F$81</f>
        <v>0</v>
      </c>
      <c r="BD78" s="104">
        <f>'Opciones financieras'!$C$82*AF78+'Opciones financieras'!$F$82</f>
        <v>0</v>
      </c>
      <c r="BE78" s="104">
        <f>'Opciones financieras'!$C$83*AF78+'Opciones financieras'!$F$83</f>
        <v>0</v>
      </c>
      <c r="BF78" s="104">
        <f>'Opciones financieras'!$C$84*AF78+'Opciones financieras'!$F$84</f>
        <v>0</v>
      </c>
      <c r="BG78" s="104">
        <f>'Opciones financieras'!$C$85*AF78+'Opciones financieras'!$F$85</f>
        <v>0</v>
      </c>
    </row>
    <row r="79" spans="32:59" ht="15.75" customHeight="1">
      <c r="AF79" s="105">
        <f t="shared" si="3"/>
        <v>209.88581599999998</v>
      </c>
      <c r="AG79" s="105">
        <f>IF(AF79&gt;'Opciones financieras'!$D$44,'Opciones financieras'!$C$44*100*(AF79-'Opciones financieras'!$D$44-'Opciones financieras'!$E$44),0-'Opciones financieras'!$C$44*100*'Opciones financieras'!$E$44)</f>
        <v>0</v>
      </c>
      <c r="AH79" s="105">
        <f>IF(AF79&gt;'Opciones financieras'!$D$45,'Opciones financieras'!$C$45*100*(AF79-'Opciones financieras'!$D$45-'Opciones financieras'!$E$45),0-'Opciones financieras'!$C$45*100*'Opciones financieras'!$E$45)</f>
        <v>0</v>
      </c>
      <c r="AI79" s="105">
        <f>IF(AF79&gt;'Opciones financieras'!$D$46,'Opciones financieras'!$C$46*100*(AF79-'Opciones financieras'!$D$46-'Opciones financieras'!$E$46),0-'Opciones financieras'!$C$46*100*'Opciones financieras'!$E$46)</f>
        <v>0</v>
      </c>
      <c r="AJ79" s="105">
        <f>IF(AF79&gt;'Opciones financieras'!$D$47,'Opciones financieras'!$C$47*100*(AF79-'Opciones financieras'!$D$47-'Opciones financieras'!$E$47),0-'Opciones financieras'!$C$47*100*'Opciones financieras'!$E$47)</f>
        <v>0</v>
      </c>
      <c r="AK79" s="105">
        <f>IF(AF79&gt;'Opciones financieras'!$D$48,'Opciones financieras'!$C$48*100*(AF79-'Opciones financieras'!$D$48-'Opciones financieras'!$E$48),0-'Opciones financieras'!$C$48*100*'Opciones financieras'!$E$48)</f>
        <v>0</v>
      </c>
      <c r="AL79" s="105">
        <f>IF(AF79&gt;'Opciones financieras'!$D$49,'Opciones financieras'!$C$49*100*(AF79-'Opciones financieras'!$D$49-'Opciones financieras'!$E$49),0-'Opciones financieras'!$C$49*100*'Opciones financieras'!$E$49)</f>
        <v>0</v>
      </c>
      <c r="AM79" s="105">
        <f>IF(AF79&gt;'Opciones financieras'!$D$50,'Opciones financieras'!$C$50*100*(AF79-'Opciones financieras'!$D$50-'Opciones financieras'!$E$50),0-'Opciones financieras'!$C$50*100*'Opciones financieras'!$E$50)</f>
        <v>0</v>
      </c>
      <c r="AN79" s="105">
        <f>IF(AF79&gt;'Opciones financieras'!$D$51,'Opciones financieras'!$C$51*100*(AF79-'Opciones financieras'!$D$51-'Opciones financieras'!$E$51),0-'Opciones financieras'!$C$51*100*'Opciones financieras'!$E$51)</f>
        <v>0</v>
      </c>
      <c r="AO79" s="105">
        <f>IF(AF79&gt;'Opciones financieras'!$D$52,'Opciones financieras'!$C$52*100*(AF79-'Opciones financieras'!$D$52-'Opciones financieras'!$E$52),0-'Opciones financieras'!$C$52*100*'Opciones financieras'!$E$52)</f>
        <v>0</v>
      </c>
      <c r="AP79" s="105">
        <f>IF(AF79&gt;'Opciones financieras'!$D$53,'Opciones financieras'!$C$53*100*(AF79-'Opciones financieras'!$D$53-'Opciones financieras'!$E$53),0-'Opciones financieras'!$C$53*100*'Opciones financieras'!$E$53)</f>
        <v>0</v>
      </c>
      <c r="AQ79" s="105">
        <f>IF(AF79&gt;'Opciones financieras'!$D$54,'Opciones financieras'!$C$54*100*(AF79-'Opciones financieras'!$D$54-'Opciones financieras'!$E$54),0-'Opciones financieras'!$C$54*100*'Opciones financieras'!$E$54)</f>
        <v>0</v>
      </c>
      <c r="AR79" s="105">
        <f>IF(AF79&gt;'Opciones financieras'!$D$55,'Opciones financieras'!$C$55*100*(AF79-'Opciones financieras'!$D$55-'Opciones financieras'!$E$55),0-'Opciones financieras'!$C$55*100*'Opciones financieras'!$E$55)</f>
        <v>0</v>
      </c>
      <c r="AS79" s="105">
        <f>IF(AF79&gt;'Opciones financieras'!$D$56,'Opciones financieras'!$C$56*100*(AF79-'Opciones financieras'!$D$56-'Opciones financieras'!$E$56),0-'Opciones financieras'!$C$56*100*'Opciones financieras'!$E$56)</f>
        <v>0</v>
      </c>
      <c r="AT79" s="105">
        <f>IF(AF79&gt;'Opciones financieras'!$D$57,'Opciones financieras'!$C$57*100*(AF79-'Opciones financieras'!$D$57-'Opciones financieras'!$E$57),0-'Opciones financieras'!$C$57*100*'Opciones financieras'!$E$57)</f>
        <v>0</v>
      </c>
      <c r="AU79" s="105">
        <f>IF(AF79&gt;'Opciones financieras'!$D$58,'Opciones financieras'!$C$58*100*(AF79-'Opciones financieras'!$D$58-'Opciones financieras'!$E$58),0-'Opciones financieras'!$C$58*100*'Opciones financieras'!$E$58)</f>
        <v>0</v>
      </c>
      <c r="AV79" s="105">
        <f>IF(AF79&gt;'Opciones financieras'!$D$59,'Opciones financieras'!$C$59*100*(AF79-'Opciones financieras'!$D$59-'Opciones financieras'!$E$59),0-'Opciones financieras'!$C$59*100*'Opciones financieras'!$E$59)</f>
        <v>0</v>
      </c>
      <c r="AW79" s="105">
        <f>IF(AF79&gt;'Opciones financieras'!$D$60,'Opciones financieras'!$C$60*100*(AF79-'Opciones financieras'!$D$60-'Opciones financieras'!$E$60),0-'Opciones financieras'!$C$60*100*'Opciones financieras'!$E$60)</f>
        <v>0</v>
      </c>
      <c r="AX79" s="105">
        <f>IF(AF79&gt;'Opciones financieras'!$D$61,'Opciones financieras'!$C$61*100*(AF79-'Opciones financieras'!$D$61-'Opciones financieras'!$E$61),0-'Opciones financieras'!$C$61*100*'Opciones financieras'!$E$61)</f>
        <v>0</v>
      </c>
      <c r="AY79" s="105">
        <f>IF(AF79&gt;'Opciones financieras'!$D$62,'Opciones financieras'!$C$62*100*(AF79-'Opciones financieras'!$D$62-'Opciones financieras'!$E$62),0-'Opciones financieras'!$C$62*100*'Opciones financieras'!$E$62)</f>
        <v>0</v>
      </c>
      <c r="AZ79" s="105">
        <f>IF(AF79&gt;'Opciones financieras'!$D$63,'Opciones financieras'!$C$63*100*(AF79-'Opciones financieras'!$D$63-'Opciones financieras'!$E$63),0-'Opciones financieras'!$C$63*100*'Opciones financieras'!$E$63)</f>
        <v>0</v>
      </c>
      <c r="BB79" s="104">
        <f>'Opciones financieras'!$C$80*AF79+'Opciones financieras'!$F$80</f>
        <v>0</v>
      </c>
      <c r="BC79" s="104">
        <f>'Opciones financieras'!$C$81*AF79+'Opciones financieras'!$F$81</f>
        <v>0</v>
      </c>
      <c r="BD79" s="104">
        <f>'Opciones financieras'!$C$82*AF79+'Opciones financieras'!$F$82</f>
        <v>0</v>
      </c>
      <c r="BE79" s="104">
        <f>'Opciones financieras'!$C$83*AF79+'Opciones financieras'!$F$83</f>
        <v>0</v>
      </c>
      <c r="BF79" s="104">
        <f>'Opciones financieras'!$C$84*AF79+'Opciones financieras'!$F$84</f>
        <v>0</v>
      </c>
      <c r="BG79" s="104">
        <f>'Opciones financieras'!$C$85*AF79+'Opciones financieras'!$F$85</f>
        <v>0</v>
      </c>
    </row>
    <row r="80" spans="32:59" ht="15.75" customHeight="1">
      <c r="AF80" s="105">
        <f t="shared" si="3"/>
        <v>214.16919999999999</v>
      </c>
      <c r="AG80" s="105">
        <f>IF(AF80&gt;'Opciones financieras'!$D$44,'Opciones financieras'!$C$44*100*(AF80-'Opciones financieras'!$D$44-'Opciones financieras'!$E$44),0-'Opciones financieras'!$C$44*100*'Opciones financieras'!$E$44)</f>
        <v>0</v>
      </c>
      <c r="AH80" s="105">
        <f>IF(AF80&gt;'Opciones financieras'!$D$45,'Opciones financieras'!$C$45*100*(AF80-'Opciones financieras'!$D$45-'Opciones financieras'!$E$45),0-'Opciones financieras'!$C$45*100*'Opciones financieras'!$E$45)</f>
        <v>0</v>
      </c>
      <c r="AI80" s="105">
        <f>IF(AF80&gt;'Opciones financieras'!$D$46,'Opciones financieras'!$C$46*100*(AF80-'Opciones financieras'!$D$46-'Opciones financieras'!$E$46),0-'Opciones financieras'!$C$46*100*'Opciones financieras'!$E$46)</f>
        <v>0</v>
      </c>
      <c r="AJ80" s="105">
        <f>IF(AF80&gt;'Opciones financieras'!$D$47,'Opciones financieras'!$C$47*100*(AF80-'Opciones financieras'!$D$47-'Opciones financieras'!$E$47),0-'Opciones financieras'!$C$47*100*'Opciones financieras'!$E$47)</f>
        <v>0</v>
      </c>
      <c r="AK80" s="105">
        <f>IF(AF80&gt;'Opciones financieras'!$D$48,'Opciones financieras'!$C$48*100*(AF80-'Opciones financieras'!$D$48-'Opciones financieras'!$E$48),0-'Opciones financieras'!$C$48*100*'Opciones financieras'!$E$48)</f>
        <v>0</v>
      </c>
      <c r="AL80" s="105">
        <f>IF(AF80&gt;'Opciones financieras'!$D$49,'Opciones financieras'!$C$49*100*(AF80-'Opciones financieras'!$D$49-'Opciones financieras'!$E$49),0-'Opciones financieras'!$C$49*100*'Opciones financieras'!$E$49)</f>
        <v>0</v>
      </c>
      <c r="AM80" s="105">
        <f>IF(AF80&gt;'Opciones financieras'!$D$50,'Opciones financieras'!$C$50*100*(AF80-'Opciones financieras'!$D$50-'Opciones financieras'!$E$50),0-'Opciones financieras'!$C$50*100*'Opciones financieras'!$E$50)</f>
        <v>0</v>
      </c>
      <c r="AN80" s="105">
        <f>IF(AF80&gt;'Opciones financieras'!$D$51,'Opciones financieras'!$C$51*100*(AF80-'Opciones financieras'!$D$51-'Opciones financieras'!$E$51),0-'Opciones financieras'!$C$51*100*'Opciones financieras'!$E$51)</f>
        <v>0</v>
      </c>
      <c r="AO80" s="105">
        <f>IF(AF80&gt;'Opciones financieras'!$D$52,'Opciones financieras'!$C$52*100*(AF80-'Opciones financieras'!$D$52-'Opciones financieras'!$E$52),0-'Opciones financieras'!$C$52*100*'Opciones financieras'!$E$52)</f>
        <v>0</v>
      </c>
      <c r="AP80" s="105">
        <f>IF(AF80&gt;'Opciones financieras'!$D$53,'Opciones financieras'!$C$53*100*(AF80-'Opciones financieras'!$D$53-'Opciones financieras'!$E$53),0-'Opciones financieras'!$C$53*100*'Opciones financieras'!$E$53)</f>
        <v>0</v>
      </c>
      <c r="AQ80" s="105">
        <f>IF(AF80&gt;'Opciones financieras'!$D$54,'Opciones financieras'!$C$54*100*(AF80-'Opciones financieras'!$D$54-'Opciones financieras'!$E$54),0-'Opciones financieras'!$C$54*100*'Opciones financieras'!$E$54)</f>
        <v>0</v>
      </c>
      <c r="AR80" s="105">
        <f>IF(AF80&gt;'Opciones financieras'!$D$55,'Opciones financieras'!$C$55*100*(AF80-'Opciones financieras'!$D$55-'Opciones financieras'!$E$55),0-'Opciones financieras'!$C$55*100*'Opciones financieras'!$E$55)</f>
        <v>0</v>
      </c>
      <c r="AS80" s="105">
        <f>IF(AF80&gt;'Opciones financieras'!$D$56,'Opciones financieras'!$C$56*100*(AF80-'Opciones financieras'!$D$56-'Opciones financieras'!$E$56),0-'Opciones financieras'!$C$56*100*'Opciones financieras'!$E$56)</f>
        <v>0</v>
      </c>
      <c r="AT80" s="105">
        <f>IF(AF80&gt;'Opciones financieras'!$D$57,'Opciones financieras'!$C$57*100*(AF80-'Opciones financieras'!$D$57-'Opciones financieras'!$E$57),0-'Opciones financieras'!$C$57*100*'Opciones financieras'!$E$57)</f>
        <v>0</v>
      </c>
      <c r="AU80" s="105">
        <f>IF(AF80&gt;'Opciones financieras'!$D$58,'Opciones financieras'!$C$58*100*(AF80-'Opciones financieras'!$D$58-'Opciones financieras'!$E$58),0-'Opciones financieras'!$C$58*100*'Opciones financieras'!$E$58)</f>
        <v>0</v>
      </c>
      <c r="AV80" s="105">
        <f>IF(AF80&gt;'Opciones financieras'!$D$59,'Opciones financieras'!$C$59*100*(AF80-'Opciones financieras'!$D$59-'Opciones financieras'!$E$59),0-'Opciones financieras'!$C$59*100*'Opciones financieras'!$E$59)</f>
        <v>0</v>
      </c>
      <c r="AW80" s="105">
        <f>IF(AF80&gt;'Opciones financieras'!$D$60,'Opciones financieras'!$C$60*100*(AF80-'Opciones financieras'!$D$60-'Opciones financieras'!$E$60),0-'Opciones financieras'!$C$60*100*'Opciones financieras'!$E$60)</f>
        <v>0</v>
      </c>
      <c r="AX80" s="105">
        <f>IF(AF80&gt;'Opciones financieras'!$D$61,'Opciones financieras'!$C$61*100*(AF80-'Opciones financieras'!$D$61-'Opciones financieras'!$E$61),0-'Opciones financieras'!$C$61*100*'Opciones financieras'!$E$61)</f>
        <v>0</v>
      </c>
      <c r="AY80" s="105">
        <f>IF(AF80&gt;'Opciones financieras'!$D$62,'Opciones financieras'!$C$62*100*(AF80-'Opciones financieras'!$D$62-'Opciones financieras'!$E$62),0-'Opciones financieras'!$C$62*100*'Opciones financieras'!$E$62)</f>
        <v>0</v>
      </c>
      <c r="AZ80" s="105">
        <f>IF(AF80&gt;'Opciones financieras'!$D$63,'Opciones financieras'!$C$63*100*(AF80-'Opciones financieras'!$D$63-'Opciones financieras'!$E$63),0-'Opciones financieras'!$C$63*100*'Opciones financieras'!$E$63)</f>
        <v>0</v>
      </c>
      <c r="BB80" s="104">
        <f>'Opciones financieras'!$C$80*AF80+'Opciones financieras'!$F$80</f>
        <v>0</v>
      </c>
      <c r="BC80" s="104">
        <f>'Opciones financieras'!$C$81*AF80+'Opciones financieras'!$F$81</f>
        <v>0</v>
      </c>
      <c r="BD80" s="104">
        <f>'Opciones financieras'!$C$82*AF80+'Opciones financieras'!$F$82</f>
        <v>0</v>
      </c>
      <c r="BE80" s="104">
        <f>'Opciones financieras'!$C$83*AF80+'Opciones financieras'!$F$83</f>
        <v>0</v>
      </c>
      <c r="BF80" s="104">
        <f>'Opciones financieras'!$C$84*AF80+'Opciones financieras'!$F$84</f>
        <v>0</v>
      </c>
      <c r="BG80" s="104">
        <f>'Opciones financieras'!$C$85*AF80+'Opciones financieras'!$F$85</f>
        <v>0</v>
      </c>
    </row>
    <row r="81" spans="32:59" ht="15.75" customHeight="1">
      <c r="AF81" s="105">
        <f t="shared" si="3"/>
        <v>218.54</v>
      </c>
      <c r="AG81" s="105">
        <f>IF(AF81&gt;'Opciones financieras'!$D$44,'Opciones financieras'!$C$44*100*(AF81-'Opciones financieras'!$D$44-'Opciones financieras'!$E$44),0-'Opciones financieras'!$C$44*100*'Opciones financieras'!$E$44)</f>
        <v>0</v>
      </c>
      <c r="AH81" s="105">
        <f>IF(AF81&gt;'Opciones financieras'!$D$45,'Opciones financieras'!$C$45*100*(AF81-'Opciones financieras'!$D$45-'Opciones financieras'!$E$45),0-'Opciones financieras'!$C$45*100*'Opciones financieras'!$E$45)</f>
        <v>0</v>
      </c>
      <c r="AI81" s="105">
        <f>IF(AF81&gt;'Opciones financieras'!$D$46,'Opciones financieras'!$C$46*100*(AF81-'Opciones financieras'!$D$46-'Opciones financieras'!$E$46),0-'Opciones financieras'!$C$46*100*'Opciones financieras'!$E$46)</f>
        <v>0</v>
      </c>
      <c r="AJ81" s="105">
        <f>IF(AF81&gt;'Opciones financieras'!$D$47,'Opciones financieras'!$C$47*100*(AF81-'Opciones financieras'!$D$47-'Opciones financieras'!$E$47),0-'Opciones financieras'!$C$47*100*'Opciones financieras'!$E$47)</f>
        <v>0</v>
      </c>
      <c r="AK81" s="105">
        <f>IF(AF81&gt;'Opciones financieras'!$D$48,'Opciones financieras'!$C$48*100*(AF81-'Opciones financieras'!$D$48-'Opciones financieras'!$E$48),0-'Opciones financieras'!$C$48*100*'Opciones financieras'!$E$48)</f>
        <v>0</v>
      </c>
      <c r="AL81" s="105">
        <f>IF(AF81&gt;'Opciones financieras'!$D$49,'Opciones financieras'!$C$49*100*(AF81-'Opciones financieras'!$D$49-'Opciones financieras'!$E$49),0-'Opciones financieras'!$C$49*100*'Opciones financieras'!$E$49)</f>
        <v>0</v>
      </c>
      <c r="AM81" s="105">
        <f>IF(AF81&gt;'Opciones financieras'!$D$50,'Opciones financieras'!$C$50*100*(AF81-'Opciones financieras'!$D$50-'Opciones financieras'!$E$50),0-'Opciones financieras'!$C$50*100*'Opciones financieras'!$E$50)</f>
        <v>0</v>
      </c>
      <c r="AN81" s="105">
        <f>IF(AF81&gt;'Opciones financieras'!$D$51,'Opciones financieras'!$C$51*100*(AF81-'Opciones financieras'!$D$51-'Opciones financieras'!$E$51),0-'Opciones financieras'!$C$51*100*'Opciones financieras'!$E$51)</f>
        <v>0</v>
      </c>
      <c r="AO81" s="105">
        <f>IF(AF81&gt;'Opciones financieras'!$D$52,'Opciones financieras'!$C$52*100*(AF81-'Opciones financieras'!$D$52-'Opciones financieras'!$E$52),0-'Opciones financieras'!$C$52*100*'Opciones financieras'!$E$52)</f>
        <v>0</v>
      </c>
      <c r="AP81" s="105">
        <f>IF(AF81&gt;'Opciones financieras'!$D$53,'Opciones financieras'!$C$53*100*(AF81-'Opciones financieras'!$D$53-'Opciones financieras'!$E$53),0-'Opciones financieras'!$C$53*100*'Opciones financieras'!$E$53)</f>
        <v>0</v>
      </c>
      <c r="AQ81" s="105">
        <f>IF(AF81&gt;'Opciones financieras'!$D$54,'Opciones financieras'!$C$54*100*(AF81-'Opciones financieras'!$D$54-'Opciones financieras'!$E$54),0-'Opciones financieras'!$C$54*100*'Opciones financieras'!$E$54)</f>
        <v>0</v>
      </c>
      <c r="AR81" s="105">
        <f>IF(AF81&gt;'Opciones financieras'!$D$55,'Opciones financieras'!$C$55*100*(AF81-'Opciones financieras'!$D$55-'Opciones financieras'!$E$55),0-'Opciones financieras'!$C$55*100*'Opciones financieras'!$E$55)</f>
        <v>0</v>
      </c>
      <c r="AS81" s="105">
        <f>IF(AF81&gt;'Opciones financieras'!$D$56,'Opciones financieras'!$C$56*100*(AF81-'Opciones financieras'!$D$56-'Opciones financieras'!$E$56),0-'Opciones financieras'!$C$56*100*'Opciones financieras'!$E$56)</f>
        <v>0</v>
      </c>
      <c r="AT81" s="105">
        <f>IF(AF81&gt;'Opciones financieras'!$D$57,'Opciones financieras'!$C$57*100*(AF81-'Opciones financieras'!$D$57-'Opciones financieras'!$E$57),0-'Opciones financieras'!$C$57*100*'Opciones financieras'!$E$57)</f>
        <v>0</v>
      </c>
      <c r="AU81" s="105">
        <f>IF(AF81&gt;'Opciones financieras'!$D$58,'Opciones financieras'!$C$58*100*(AF81-'Opciones financieras'!$D$58-'Opciones financieras'!$E$58),0-'Opciones financieras'!$C$58*100*'Opciones financieras'!$E$58)</f>
        <v>0</v>
      </c>
      <c r="AV81" s="105">
        <f>IF(AF81&gt;'Opciones financieras'!$D$59,'Opciones financieras'!$C$59*100*(AF81-'Opciones financieras'!$D$59-'Opciones financieras'!$E$59),0-'Opciones financieras'!$C$59*100*'Opciones financieras'!$E$59)</f>
        <v>0</v>
      </c>
      <c r="AW81" s="105">
        <f>IF(AF81&gt;'Opciones financieras'!$D$60,'Opciones financieras'!$C$60*100*(AF81-'Opciones financieras'!$D$60-'Opciones financieras'!$E$60),0-'Opciones financieras'!$C$60*100*'Opciones financieras'!$E$60)</f>
        <v>0</v>
      </c>
      <c r="AX81" s="105">
        <f>IF(AF81&gt;'Opciones financieras'!$D$61,'Opciones financieras'!$C$61*100*(AF81-'Opciones financieras'!$D$61-'Opciones financieras'!$E$61),0-'Opciones financieras'!$C$61*100*'Opciones financieras'!$E$61)</f>
        <v>0</v>
      </c>
      <c r="AY81" s="105">
        <f>IF(AF81&gt;'Opciones financieras'!$D$62,'Opciones financieras'!$C$62*100*(AF81-'Opciones financieras'!$D$62-'Opciones financieras'!$E$62),0-'Opciones financieras'!$C$62*100*'Opciones financieras'!$E$62)</f>
        <v>0</v>
      </c>
      <c r="AZ81" s="105">
        <f>IF(AF81&gt;'Opciones financieras'!$D$63,'Opciones financieras'!$C$63*100*(AF81-'Opciones financieras'!$D$63-'Opciones financieras'!$E$63),0-'Opciones financieras'!$C$63*100*'Opciones financieras'!$E$63)</f>
        <v>0</v>
      </c>
      <c r="BB81" s="104">
        <f>'Opciones financieras'!$C$80*AF81+'Opciones financieras'!$F$80</f>
        <v>0</v>
      </c>
      <c r="BC81" s="104">
        <f>'Opciones financieras'!$C$81*AF81+'Opciones financieras'!$F$81</f>
        <v>0</v>
      </c>
      <c r="BD81" s="104">
        <f>'Opciones financieras'!$C$82*AF81+'Opciones financieras'!$F$82</f>
        <v>0</v>
      </c>
      <c r="BE81" s="104">
        <f>'Opciones financieras'!$C$83*AF81+'Opciones financieras'!$F$83</f>
        <v>0</v>
      </c>
      <c r="BF81" s="104">
        <f>'Opciones financieras'!$C$84*AF81+'Opciones financieras'!$F$84</f>
        <v>0</v>
      </c>
      <c r="BG81" s="104">
        <f>'Opciones financieras'!$C$85*AF81+'Opciones financieras'!$F$85</f>
        <v>0</v>
      </c>
    </row>
    <row r="82" spans="32:59" ht="15.75" customHeight="1">
      <c r="AF82" s="105">
        <f>+'NO TOCAR 2'!SUBY</f>
        <v>223</v>
      </c>
      <c r="AG82" s="105">
        <f>IF(AF82&gt;'Opciones financieras'!$D$44,'Opciones financieras'!$C$44*100*(AF82-'Opciones financieras'!$D$44-'Opciones financieras'!$E$44),0-'Opciones financieras'!$C$44*100*'Opciones financieras'!$E$44)</f>
        <v>0</v>
      </c>
      <c r="AH82" s="105">
        <f>IF(AF82&gt;'Opciones financieras'!$D$45,'Opciones financieras'!$C$45*100*(AF82-'Opciones financieras'!$D$45-'Opciones financieras'!$E$45),0-'Opciones financieras'!$C$45*100*'Opciones financieras'!$E$45)</f>
        <v>0</v>
      </c>
      <c r="AI82" s="105">
        <f>IF(AF82&gt;'Opciones financieras'!$D$46,'Opciones financieras'!$C$46*100*(AF82-'Opciones financieras'!$D$46-'Opciones financieras'!$E$46),0-'Opciones financieras'!$C$46*100*'Opciones financieras'!$E$46)</f>
        <v>0</v>
      </c>
      <c r="AJ82" s="105">
        <f>IF(AF82&gt;'Opciones financieras'!$D$47,'Opciones financieras'!$C$47*100*(AF82-'Opciones financieras'!$D$47-'Opciones financieras'!$E$47),0-'Opciones financieras'!$C$47*100*'Opciones financieras'!$E$47)</f>
        <v>0</v>
      </c>
      <c r="AK82" s="105">
        <f>IF(AF82&gt;'Opciones financieras'!$D$48,'Opciones financieras'!$C$48*100*(AF82-'Opciones financieras'!$D$48-'Opciones financieras'!$E$48),0-'Opciones financieras'!$C$48*100*'Opciones financieras'!$E$48)</f>
        <v>0</v>
      </c>
      <c r="AL82" s="105">
        <f>IF(AF82&gt;'Opciones financieras'!$D$49,'Opciones financieras'!$C$49*100*(AF82-'Opciones financieras'!$D$49-'Opciones financieras'!$E$49),0-'Opciones financieras'!$C$49*100*'Opciones financieras'!$E$49)</f>
        <v>0</v>
      </c>
      <c r="AM82" s="105">
        <f>IF(AF82&gt;'Opciones financieras'!$D$50,'Opciones financieras'!$C$50*100*(AF82-'Opciones financieras'!$D$50-'Opciones financieras'!$E$50),0-'Opciones financieras'!$C$50*100*'Opciones financieras'!$E$50)</f>
        <v>0</v>
      </c>
      <c r="AN82" s="105">
        <f>IF(AF82&gt;'Opciones financieras'!$D$51,'Opciones financieras'!$C$51*100*(AF82-'Opciones financieras'!$D$51-'Opciones financieras'!$E$51),0-'Opciones financieras'!$C$51*100*'Opciones financieras'!$E$51)</f>
        <v>0</v>
      </c>
      <c r="AO82" s="105">
        <f>IF(AF82&gt;'Opciones financieras'!$D$52,'Opciones financieras'!$C$52*100*(AF82-'Opciones financieras'!$D$52-'Opciones financieras'!$E$52),0-'Opciones financieras'!$C$52*100*'Opciones financieras'!$E$52)</f>
        <v>0</v>
      </c>
      <c r="AP82" s="105">
        <f>IF(AF82&gt;'Opciones financieras'!$D$53,'Opciones financieras'!$C$53*100*(AF82-'Opciones financieras'!$D$53-'Opciones financieras'!$E$53),0-'Opciones financieras'!$C$53*100*'Opciones financieras'!$E$53)</f>
        <v>0</v>
      </c>
      <c r="AQ82" s="105">
        <f>IF(AF82&gt;'Opciones financieras'!$D$54,'Opciones financieras'!$C$54*100*(AF82-'Opciones financieras'!$D$54-'Opciones financieras'!$E$54),0-'Opciones financieras'!$C$54*100*'Opciones financieras'!$E$54)</f>
        <v>0</v>
      </c>
      <c r="AR82" s="105">
        <f>IF(AF82&gt;'Opciones financieras'!$D$55,'Opciones financieras'!$C$55*100*(AF82-'Opciones financieras'!$D$55-'Opciones financieras'!$E$55),0-'Opciones financieras'!$C$55*100*'Opciones financieras'!$E$55)</f>
        <v>0</v>
      </c>
      <c r="AS82" s="105">
        <f>IF(AF82&gt;'Opciones financieras'!$D$56,'Opciones financieras'!$C$56*100*(AF82-'Opciones financieras'!$D$56-'Opciones financieras'!$E$56),0-'Opciones financieras'!$C$56*100*'Opciones financieras'!$E$56)</f>
        <v>0</v>
      </c>
      <c r="AT82" s="105">
        <f>IF(AF82&gt;'Opciones financieras'!$D$57,'Opciones financieras'!$C$57*100*(AF82-'Opciones financieras'!$D$57-'Opciones financieras'!$E$57),0-'Opciones financieras'!$C$57*100*'Opciones financieras'!$E$57)</f>
        <v>0</v>
      </c>
      <c r="AU82" s="105">
        <f>IF(AF82&gt;'Opciones financieras'!$D$58,'Opciones financieras'!$C$58*100*(AF82-'Opciones financieras'!$D$58-'Opciones financieras'!$E$58),0-'Opciones financieras'!$C$58*100*'Opciones financieras'!$E$58)</f>
        <v>0</v>
      </c>
      <c r="AV82" s="105">
        <f>IF(AF82&gt;'Opciones financieras'!$D$59,'Opciones financieras'!$C$59*100*(AF82-'Opciones financieras'!$D$59-'Opciones financieras'!$E$59),0-'Opciones financieras'!$C$59*100*'Opciones financieras'!$E$59)</f>
        <v>0</v>
      </c>
      <c r="AW82" s="105">
        <f>IF(AF82&gt;'Opciones financieras'!$D$60,'Opciones financieras'!$C$60*100*(AF82-'Opciones financieras'!$D$60-'Opciones financieras'!$E$60),0-'Opciones financieras'!$C$60*100*'Opciones financieras'!$E$60)</f>
        <v>0</v>
      </c>
      <c r="AX82" s="105">
        <f>IF(AF82&gt;'Opciones financieras'!$D$61,'Opciones financieras'!$C$61*100*(AF82-'Opciones financieras'!$D$61-'Opciones financieras'!$E$61),0-'Opciones financieras'!$C$61*100*'Opciones financieras'!$E$61)</f>
        <v>0</v>
      </c>
      <c r="AY82" s="105">
        <f>IF(AF82&gt;'Opciones financieras'!$D$62,'Opciones financieras'!$C$62*100*(AF82-'Opciones financieras'!$D$62-'Opciones financieras'!$E$62),0-'Opciones financieras'!$C$62*100*'Opciones financieras'!$E$62)</f>
        <v>0</v>
      </c>
      <c r="AZ82" s="105">
        <f>IF(AF82&gt;'Opciones financieras'!$D$63,'Opciones financieras'!$C$63*100*(AF82-'Opciones financieras'!$D$63-'Opciones financieras'!$E$63),0-'Opciones financieras'!$C$63*100*'Opciones financieras'!$E$63)</f>
        <v>0</v>
      </c>
      <c r="BB82" s="104">
        <f>'Opciones financieras'!$C$80*AF82+'Opciones financieras'!$F$80</f>
        <v>0</v>
      </c>
      <c r="BC82" s="104">
        <f>'Opciones financieras'!$C$81*AF82+'Opciones financieras'!$F$81</f>
        <v>0</v>
      </c>
      <c r="BD82" s="104">
        <f>'Opciones financieras'!$C$82*AF82+'Opciones financieras'!$F$82</f>
        <v>0</v>
      </c>
      <c r="BE82" s="104">
        <f>'Opciones financieras'!$C$83*AF82+'Opciones financieras'!$F$83</f>
        <v>0</v>
      </c>
      <c r="BF82" s="104">
        <f>'Opciones financieras'!$C$84*AF82+'Opciones financieras'!$F$84</f>
        <v>0</v>
      </c>
      <c r="BG82" s="104">
        <f>'Opciones financieras'!$C$85*AF82+'Opciones financieras'!$F$85</f>
        <v>0</v>
      </c>
    </row>
    <row r="83" spans="32:59" ht="15.75" customHeight="1">
      <c r="AF83" s="105">
        <f t="shared" ref="AF83:AF99" si="4">+AF82*(1+$H$8)</f>
        <v>227.46</v>
      </c>
      <c r="AG83" s="105">
        <f>IF(AF83&gt;'Opciones financieras'!$D$44,'Opciones financieras'!$C$44*100*(AF83-'Opciones financieras'!$D$44-'Opciones financieras'!$E$44),0-'Opciones financieras'!$C$44*100*'Opciones financieras'!$E$44)</f>
        <v>0</v>
      </c>
      <c r="AH83" s="105">
        <f>IF(AF83&gt;'Opciones financieras'!$D$45,'Opciones financieras'!$C$45*100*(AF83-'Opciones financieras'!$D$45-'Opciones financieras'!$E$45),0-'Opciones financieras'!$C$45*100*'Opciones financieras'!$E$45)</f>
        <v>0</v>
      </c>
      <c r="AI83" s="105">
        <f>IF(AF83&gt;'Opciones financieras'!$D$46,'Opciones financieras'!$C$46*100*(AF83-'Opciones financieras'!$D$46-'Opciones financieras'!$E$46),0-'Opciones financieras'!$C$46*100*'Opciones financieras'!$E$46)</f>
        <v>0</v>
      </c>
      <c r="AJ83" s="105">
        <f>IF(AF83&gt;'Opciones financieras'!$D$47,'Opciones financieras'!$C$47*100*(AF83-'Opciones financieras'!$D$47-'Opciones financieras'!$E$47),0-'Opciones financieras'!$C$47*100*'Opciones financieras'!$E$47)</f>
        <v>0</v>
      </c>
      <c r="AK83" s="105">
        <f>IF(AF83&gt;'Opciones financieras'!$D$48,'Opciones financieras'!$C$48*100*(AF83-'Opciones financieras'!$D$48-'Opciones financieras'!$E$48),0-'Opciones financieras'!$C$48*100*'Opciones financieras'!$E$48)</f>
        <v>0</v>
      </c>
      <c r="AL83" s="105">
        <f>IF(AF83&gt;'Opciones financieras'!$D$49,'Opciones financieras'!$C$49*100*(AF83-'Opciones financieras'!$D$49-'Opciones financieras'!$E$49),0-'Opciones financieras'!$C$49*100*'Opciones financieras'!$E$49)</f>
        <v>0</v>
      </c>
      <c r="AM83" s="105">
        <f>IF(AF83&gt;'Opciones financieras'!$D$50,'Opciones financieras'!$C$50*100*(AF83-'Opciones financieras'!$D$50-'Opciones financieras'!$E$50),0-'Opciones financieras'!$C$50*100*'Opciones financieras'!$E$50)</f>
        <v>0</v>
      </c>
      <c r="AN83" s="105">
        <f>IF(AF83&gt;'Opciones financieras'!$D$51,'Opciones financieras'!$C$51*100*(AF83-'Opciones financieras'!$D$51-'Opciones financieras'!$E$51),0-'Opciones financieras'!$C$51*100*'Opciones financieras'!$E$51)</f>
        <v>0</v>
      </c>
      <c r="AO83" s="105">
        <f>IF(AF83&gt;'Opciones financieras'!$D$52,'Opciones financieras'!$C$52*100*(AF83-'Opciones financieras'!$D$52-'Opciones financieras'!$E$52),0-'Opciones financieras'!$C$52*100*'Opciones financieras'!$E$52)</f>
        <v>0</v>
      </c>
      <c r="AP83" s="105">
        <f>IF(AF83&gt;'Opciones financieras'!$D$53,'Opciones financieras'!$C$53*100*(AF83-'Opciones financieras'!$D$53-'Opciones financieras'!$E$53),0-'Opciones financieras'!$C$53*100*'Opciones financieras'!$E$53)</f>
        <v>0</v>
      </c>
      <c r="AQ83" s="105">
        <f>IF(AF83&gt;'Opciones financieras'!$D$54,'Opciones financieras'!$C$54*100*(AF83-'Opciones financieras'!$D$54-'Opciones financieras'!$E$54),0-'Opciones financieras'!$C$54*100*'Opciones financieras'!$E$54)</f>
        <v>0</v>
      </c>
      <c r="AR83" s="105">
        <f>IF(AF83&gt;'Opciones financieras'!$D$55,'Opciones financieras'!$C$55*100*(AF83-'Opciones financieras'!$D$55-'Opciones financieras'!$E$55),0-'Opciones financieras'!$C$55*100*'Opciones financieras'!$E$55)</f>
        <v>0</v>
      </c>
      <c r="AS83" s="105">
        <f>IF(AF83&gt;'Opciones financieras'!$D$56,'Opciones financieras'!$C$56*100*(AF83-'Opciones financieras'!$D$56-'Opciones financieras'!$E$56),0-'Opciones financieras'!$C$56*100*'Opciones financieras'!$E$56)</f>
        <v>0</v>
      </c>
      <c r="AT83" s="105">
        <f>IF(AF83&gt;'Opciones financieras'!$D$57,'Opciones financieras'!$C$57*100*(AF83-'Opciones financieras'!$D$57-'Opciones financieras'!$E$57),0-'Opciones financieras'!$C$57*100*'Opciones financieras'!$E$57)</f>
        <v>0</v>
      </c>
      <c r="AU83" s="105">
        <f>IF(AF83&gt;'Opciones financieras'!$D$58,'Opciones financieras'!$C$58*100*(AF83-'Opciones financieras'!$D$58-'Opciones financieras'!$E$58),0-'Opciones financieras'!$C$58*100*'Opciones financieras'!$E$58)</f>
        <v>0</v>
      </c>
      <c r="AV83" s="105">
        <f>IF(AF83&gt;'Opciones financieras'!$D$59,'Opciones financieras'!$C$59*100*(AF83-'Opciones financieras'!$D$59-'Opciones financieras'!$E$59),0-'Opciones financieras'!$C$59*100*'Opciones financieras'!$E$59)</f>
        <v>0</v>
      </c>
      <c r="AW83" s="105">
        <f>IF(AF83&gt;'Opciones financieras'!$D$60,'Opciones financieras'!$C$60*100*(AF83-'Opciones financieras'!$D$60-'Opciones financieras'!$E$60),0-'Opciones financieras'!$C$60*100*'Opciones financieras'!$E$60)</f>
        <v>0</v>
      </c>
      <c r="AX83" s="105">
        <f>IF(AF83&gt;'Opciones financieras'!$D$61,'Opciones financieras'!$C$61*100*(AF83-'Opciones financieras'!$D$61-'Opciones financieras'!$E$61),0-'Opciones financieras'!$C$61*100*'Opciones financieras'!$E$61)</f>
        <v>0</v>
      </c>
      <c r="AY83" s="105">
        <f>IF(AF83&gt;'Opciones financieras'!$D$62,'Opciones financieras'!$C$62*100*(AF83-'Opciones financieras'!$D$62-'Opciones financieras'!$E$62),0-'Opciones financieras'!$C$62*100*'Opciones financieras'!$E$62)</f>
        <v>0</v>
      </c>
      <c r="AZ83" s="105">
        <f>IF(AF83&gt;'Opciones financieras'!$D$63,'Opciones financieras'!$C$63*100*(AF83-'Opciones financieras'!$D$63-'Opciones financieras'!$E$63),0-'Opciones financieras'!$C$63*100*'Opciones financieras'!$E$63)</f>
        <v>0</v>
      </c>
      <c r="BB83" s="104">
        <f>'Opciones financieras'!$C$80*AF83+'Opciones financieras'!$F$80</f>
        <v>0</v>
      </c>
      <c r="BC83" s="104">
        <f>'Opciones financieras'!$C$81*AF83+'Opciones financieras'!$F$81</f>
        <v>0</v>
      </c>
      <c r="BD83" s="104">
        <f>'Opciones financieras'!$C$82*AF83+'Opciones financieras'!$F$82</f>
        <v>0</v>
      </c>
      <c r="BE83" s="104">
        <f>'Opciones financieras'!$C$83*AF83+'Opciones financieras'!$F$83</f>
        <v>0</v>
      </c>
      <c r="BF83" s="104">
        <f>'Opciones financieras'!$C$84*AF83+'Opciones financieras'!$F$84</f>
        <v>0</v>
      </c>
      <c r="BG83" s="104">
        <f>'Opciones financieras'!$C$85*AF83+'Opciones financieras'!$F$85</f>
        <v>0</v>
      </c>
    </row>
    <row r="84" spans="32:59" ht="15.75" customHeight="1">
      <c r="AF84" s="105">
        <f t="shared" si="4"/>
        <v>232.00920000000002</v>
      </c>
      <c r="AG84" s="105">
        <f>IF(AF84&gt;'Opciones financieras'!$D$44,'Opciones financieras'!$C$44*100*(AF84-'Opciones financieras'!$D$44-'Opciones financieras'!$E$44),0-'Opciones financieras'!$C$44*100*'Opciones financieras'!$E$44)</f>
        <v>0</v>
      </c>
      <c r="AH84" s="105">
        <f>IF(AF84&gt;'Opciones financieras'!$D$45,'Opciones financieras'!$C$45*100*(AF84-'Opciones financieras'!$D$45-'Opciones financieras'!$E$45),0-'Opciones financieras'!$C$45*100*'Opciones financieras'!$E$45)</f>
        <v>0</v>
      </c>
      <c r="AI84" s="105">
        <f>IF(AF84&gt;'Opciones financieras'!$D$46,'Opciones financieras'!$C$46*100*(AF84-'Opciones financieras'!$D$46-'Opciones financieras'!$E$46),0-'Opciones financieras'!$C$46*100*'Opciones financieras'!$E$46)</f>
        <v>0</v>
      </c>
      <c r="AJ84" s="105">
        <f>IF(AF84&gt;'Opciones financieras'!$D$47,'Opciones financieras'!$C$47*100*(AF84-'Opciones financieras'!$D$47-'Opciones financieras'!$E$47),0-'Opciones financieras'!$C$47*100*'Opciones financieras'!$E$47)</f>
        <v>0</v>
      </c>
      <c r="AK84" s="105">
        <f>IF(AF84&gt;'Opciones financieras'!$D$48,'Opciones financieras'!$C$48*100*(AF84-'Opciones financieras'!$D$48-'Opciones financieras'!$E$48),0-'Opciones financieras'!$C$48*100*'Opciones financieras'!$E$48)</f>
        <v>0</v>
      </c>
      <c r="AL84" s="105">
        <f>IF(AF84&gt;'Opciones financieras'!$D$49,'Opciones financieras'!$C$49*100*(AF84-'Opciones financieras'!$D$49-'Opciones financieras'!$E$49),0-'Opciones financieras'!$C$49*100*'Opciones financieras'!$E$49)</f>
        <v>0</v>
      </c>
      <c r="AM84" s="105">
        <f>IF(AF84&gt;'Opciones financieras'!$D$50,'Opciones financieras'!$C$50*100*(AF84-'Opciones financieras'!$D$50-'Opciones financieras'!$E$50),0-'Opciones financieras'!$C$50*100*'Opciones financieras'!$E$50)</f>
        <v>0</v>
      </c>
      <c r="AN84" s="105">
        <f>IF(AF84&gt;'Opciones financieras'!$D$51,'Opciones financieras'!$C$51*100*(AF84-'Opciones financieras'!$D$51-'Opciones financieras'!$E$51),0-'Opciones financieras'!$C$51*100*'Opciones financieras'!$E$51)</f>
        <v>0</v>
      </c>
      <c r="AO84" s="105">
        <f>IF(AF84&gt;'Opciones financieras'!$D$52,'Opciones financieras'!$C$52*100*(AF84-'Opciones financieras'!$D$52-'Opciones financieras'!$E$52),0-'Opciones financieras'!$C$52*100*'Opciones financieras'!$E$52)</f>
        <v>0</v>
      </c>
      <c r="AP84" s="105">
        <f>IF(AF84&gt;'Opciones financieras'!$D$53,'Opciones financieras'!$C$53*100*(AF84-'Opciones financieras'!$D$53-'Opciones financieras'!$E$53),0-'Opciones financieras'!$C$53*100*'Opciones financieras'!$E$53)</f>
        <v>0</v>
      </c>
      <c r="AQ84" s="105">
        <f>IF(AF84&gt;'Opciones financieras'!$D$54,'Opciones financieras'!$C$54*100*(AF84-'Opciones financieras'!$D$54-'Opciones financieras'!$E$54),0-'Opciones financieras'!$C$54*100*'Opciones financieras'!$E$54)</f>
        <v>0</v>
      </c>
      <c r="AR84" s="105">
        <f>IF(AF84&gt;'Opciones financieras'!$D$55,'Opciones financieras'!$C$55*100*(AF84-'Opciones financieras'!$D$55-'Opciones financieras'!$E$55),0-'Opciones financieras'!$C$55*100*'Opciones financieras'!$E$55)</f>
        <v>0</v>
      </c>
      <c r="AS84" s="105">
        <f>IF(AF84&gt;'Opciones financieras'!$D$56,'Opciones financieras'!$C$56*100*(AF84-'Opciones financieras'!$D$56-'Opciones financieras'!$E$56),0-'Opciones financieras'!$C$56*100*'Opciones financieras'!$E$56)</f>
        <v>0</v>
      </c>
      <c r="AT84" s="105">
        <f>IF(AF84&gt;'Opciones financieras'!$D$57,'Opciones financieras'!$C$57*100*(AF84-'Opciones financieras'!$D$57-'Opciones financieras'!$E$57),0-'Opciones financieras'!$C$57*100*'Opciones financieras'!$E$57)</f>
        <v>0</v>
      </c>
      <c r="AU84" s="105">
        <f>IF(AF84&gt;'Opciones financieras'!$D$58,'Opciones financieras'!$C$58*100*(AF84-'Opciones financieras'!$D$58-'Opciones financieras'!$E$58),0-'Opciones financieras'!$C$58*100*'Opciones financieras'!$E$58)</f>
        <v>0</v>
      </c>
      <c r="AV84" s="105">
        <f>IF(AF84&gt;'Opciones financieras'!$D$59,'Opciones financieras'!$C$59*100*(AF84-'Opciones financieras'!$D$59-'Opciones financieras'!$E$59),0-'Opciones financieras'!$C$59*100*'Opciones financieras'!$E$59)</f>
        <v>0</v>
      </c>
      <c r="AW84" s="105">
        <f>IF(AF84&gt;'Opciones financieras'!$D$60,'Opciones financieras'!$C$60*100*(AF84-'Opciones financieras'!$D$60-'Opciones financieras'!$E$60),0-'Opciones financieras'!$C$60*100*'Opciones financieras'!$E$60)</f>
        <v>0</v>
      </c>
      <c r="AX84" s="105">
        <f>IF(AF84&gt;'Opciones financieras'!$D$61,'Opciones financieras'!$C$61*100*(AF84-'Opciones financieras'!$D$61-'Opciones financieras'!$E$61),0-'Opciones financieras'!$C$61*100*'Opciones financieras'!$E$61)</f>
        <v>0</v>
      </c>
      <c r="AY84" s="105">
        <f>IF(AF84&gt;'Opciones financieras'!$D$62,'Opciones financieras'!$C$62*100*(AF84-'Opciones financieras'!$D$62-'Opciones financieras'!$E$62),0-'Opciones financieras'!$C$62*100*'Opciones financieras'!$E$62)</f>
        <v>0</v>
      </c>
      <c r="AZ84" s="105">
        <f>IF(AF84&gt;'Opciones financieras'!$D$63,'Opciones financieras'!$C$63*100*(AF84-'Opciones financieras'!$D$63-'Opciones financieras'!$E$63),0-'Opciones financieras'!$C$63*100*'Opciones financieras'!$E$63)</f>
        <v>0</v>
      </c>
      <c r="BB84" s="104">
        <f>'Opciones financieras'!$C$80*AF84+'Opciones financieras'!$F$80</f>
        <v>0</v>
      </c>
      <c r="BC84" s="104">
        <f>'Opciones financieras'!$C$81*AF84+'Opciones financieras'!$F$81</f>
        <v>0</v>
      </c>
      <c r="BD84" s="104">
        <f>'Opciones financieras'!$C$82*AF84+'Opciones financieras'!$F$82</f>
        <v>0</v>
      </c>
      <c r="BE84" s="104">
        <f>'Opciones financieras'!$C$83*AF84+'Opciones financieras'!$F$83</f>
        <v>0</v>
      </c>
      <c r="BF84" s="104">
        <f>'Opciones financieras'!$C$84*AF84+'Opciones financieras'!$F$84</f>
        <v>0</v>
      </c>
      <c r="BG84" s="104">
        <f>'Opciones financieras'!$C$85*AF84+'Opciones financieras'!$F$85</f>
        <v>0</v>
      </c>
    </row>
    <row r="85" spans="32:59" ht="15.75" customHeight="1">
      <c r="AF85" s="105">
        <f t="shared" si="4"/>
        <v>236.64938400000003</v>
      </c>
      <c r="AG85" s="105">
        <f>IF(AF85&gt;'Opciones financieras'!$D$44,'Opciones financieras'!$C$44*100*(AF85-'Opciones financieras'!$D$44-'Opciones financieras'!$E$44),0-'Opciones financieras'!$C$44*100*'Opciones financieras'!$E$44)</f>
        <v>0</v>
      </c>
      <c r="AH85" s="105">
        <f>IF(AF85&gt;'Opciones financieras'!$D$45,'Opciones financieras'!$C$45*100*(AF85-'Opciones financieras'!$D$45-'Opciones financieras'!$E$45),0-'Opciones financieras'!$C$45*100*'Opciones financieras'!$E$45)</f>
        <v>0</v>
      </c>
      <c r="AI85" s="105">
        <f>IF(AF85&gt;'Opciones financieras'!$D$46,'Opciones financieras'!$C$46*100*(AF85-'Opciones financieras'!$D$46-'Opciones financieras'!$E$46),0-'Opciones financieras'!$C$46*100*'Opciones financieras'!$E$46)</f>
        <v>0</v>
      </c>
      <c r="AJ85" s="105">
        <f>IF(AF85&gt;'Opciones financieras'!$D$47,'Opciones financieras'!$C$47*100*(AF85-'Opciones financieras'!$D$47-'Opciones financieras'!$E$47),0-'Opciones financieras'!$C$47*100*'Opciones financieras'!$E$47)</f>
        <v>0</v>
      </c>
      <c r="AK85" s="105">
        <f>IF(AF85&gt;'Opciones financieras'!$D$48,'Opciones financieras'!$C$48*100*(AF85-'Opciones financieras'!$D$48-'Opciones financieras'!$E$48),0-'Opciones financieras'!$C$48*100*'Opciones financieras'!$E$48)</f>
        <v>0</v>
      </c>
      <c r="AL85" s="105">
        <f>IF(AF85&gt;'Opciones financieras'!$D$49,'Opciones financieras'!$C$49*100*(AF85-'Opciones financieras'!$D$49-'Opciones financieras'!$E$49),0-'Opciones financieras'!$C$49*100*'Opciones financieras'!$E$49)</f>
        <v>0</v>
      </c>
      <c r="AM85" s="105">
        <f>IF(AF85&gt;'Opciones financieras'!$D$50,'Opciones financieras'!$C$50*100*(AF85-'Opciones financieras'!$D$50-'Opciones financieras'!$E$50),0-'Opciones financieras'!$C$50*100*'Opciones financieras'!$E$50)</f>
        <v>0</v>
      </c>
      <c r="AN85" s="105">
        <f>IF(AF85&gt;'Opciones financieras'!$D$51,'Opciones financieras'!$C$51*100*(AF85-'Opciones financieras'!$D$51-'Opciones financieras'!$E$51),0-'Opciones financieras'!$C$51*100*'Opciones financieras'!$E$51)</f>
        <v>0</v>
      </c>
      <c r="AO85" s="105">
        <f>IF(AF85&gt;'Opciones financieras'!$D$52,'Opciones financieras'!$C$52*100*(AF85-'Opciones financieras'!$D$52-'Opciones financieras'!$E$52),0-'Opciones financieras'!$C$52*100*'Opciones financieras'!$E$52)</f>
        <v>0</v>
      </c>
      <c r="AP85" s="105">
        <f>IF(AF85&gt;'Opciones financieras'!$D$53,'Opciones financieras'!$C$53*100*(AF85-'Opciones financieras'!$D$53-'Opciones financieras'!$E$53),0-'Opciones financieras'!$C$53*100*'Opciones financieras'!$E$53)</f>
        <v>0</v>
      </c>
      <c r="AQ85" s="105">
        <f>IF(AF85&gt;'Opciones financieras'!$D$54,'Opciones financieras'!$C$54*100*(AF85-'Opciones financieras'!$D$54-'Opciones financieras'!$E$54),0-'Opciones financieras'!$C$54*100*'Opciones financieras'!$E$54)</f>
        <v>0</v>
      </c>
      <c r="AR85" s="105">
        <f>IF(AF85&gt;'Opciones financieras'!$D$55,'Opciones financieras'!$C$55*100*(AF85-'Opciones financieras'!$D$55-'Opciones financieras'!$E$55),0-'Opciones financieras'!$C$55*100*'Opciones financieras'!$E$55)</f>
        <v>0</v>
      </c>
      <c r="AS85" s="105">
        <f>IF(AF85&gt;'Opciones financieras'!$D$56,'Opciones financieras'!$C$56*100*(AF85-'Opciones financieras'!$D$56-'Opciones financieras'!$E$56),0-'Opciones financieras'!$C$56*100*'Opciones financieras'!$E$56)</f>
        <v>0</v>
      </c>
      <c r="AT85" s="105">
        <f>IF(AF85&gt;'Opciones financieras'!$D$57,'Opciones financieras'!$C$57*100*(AF85-'Opciones financieras'!$D$57-'Opciones financieras'!$E$57),0-'Opciones financieras'!$C$57*100*'Opciones financieras'!$E$57)</f>
        <v>0</v>
      </c>
      <c r="AU85" s="105">
        <f>IF(AF85&gt;'Opciones financieras'!$D$58,'Opciones financieras'!$C$58*100*(AF85-'Opciones financieras'!$D$58-'Opciones financieras'!$E$58),0-'Opciones financieras'!$C$58*100*'Opciones financieras'!$E$58)</f>
        <v>0</v>
      </c>
      <c r="AV85" s="105">
        <f>IF(AF85&gt;'Opciones financieras'!$D$59,'Opciones financieras'!$C$59*100*(AF85-'Opciones financieras'!$D$59-'Opciones financieras'!$E$59),0-'Opciones financieras'!$C$59*100*'Opciones financieras'!$E$59)</f>
        <v>0</v>
      </c>
      <c r="AW85" s="105">
        <f>IF(AF85&gt;'Opciones financieras'!$D$60,'Opciones financieras'!$C$60*100*(AF85-'Opciones financieras'!$D$60-'Opciones financieras'!$E$60),0-'Opciones financieras'!$C$60*100*'Opciones financieras'!$E$60)</f>
        <v>0</v>
      </c>
      <c r="AX85" s="105">
        <f>IF(AF85&gt;'Opciones financieras'!$D$61,'Opciones financieras'!$C$61*100*(AF85-'Opciones financieras'!$D$61-'Opciones financieras'!$E$61),0-'Opciones financieras'!$C$61*100*'Opciones financieras'!$E$61)</f>
        <v>0</v>
      </c>
      <c r="AY85" s="105">
        <f>IF(AF85&gt;'Opciones financieras'!$D$62,'Opciones financieras'!$C$62*100*(AF85-'Opciones financieras'!$D$62-'Opciones financieras'!$E$62),0-'Opciones financieras'!$C$62*100*'Opciones financieras'!$E$62)</f>
        <v>0</v>
      </c>
      <c r="AZ85" s="105">
        <f>IF(AF85&gt;'Opciones financieras'!$D$63,'Opciones financieras'!$C$63*100*(AF85-'Opciones financieras'!$D$63-'Opciones financieras'!$E$63),0-'Opciones financieras'!$C$63*100*'Opciones financieras'!$E$63)</f>
        <v>0</v>
      </c>
      <c r="BB85" s="104">
        <f>'Opciones financieras'!$C$80*AF85+'Opciones financieras'!$F$80</f>
        <v>0</v>
      </c>
      <c r="BC85" s="104">
        <f>'Opciones financieras'!$C$81*AF85+'Opciones financieras'!$F$81</f>
        <v>0</v>
      </c>
      <c r="BD85" s="104">
        <f>'Opciones financieras'!$C$82*AF85+'Opciones financieras'!$F$82</f>
        <v>0</v>
      </c>
      <c r="BE85" s="104">
        <f>'Opciones financieras'!$C$83*AF85+'Opciones financieras'!$F$83</f>
        <v>0</v>
      </c>
      <c r="BF85" s="104">
        <f>'Opciones financieras'!$C$84*AF85+'Opciones financieras'!$F$84</f>
        <v>0</v>
      </c>
      <c r="BG85" s="104">
        <f>'Opciones financieras'!$C$85*AF85+'Opciones financieras'!$F$85</f>
        <v>0</v>
      </c>
    </row>
    <row r="86" spans="32:59" ht="15.75" customHeight="1">
      <c r="AF86" s="105">
        <f t="shared" si="4"/>
        <v>241.38237168000003</v>
      </c>
      <c r="AG86" s="105">
        <f>IF(AF86&gt;'Opciones financieras'!$D$44,'Opciones financieras'!$C$44*100*(AF86-'Opciones financieras'!$D$44-'Opciones financieras'!$E$44),0-'Opciones financieras'!$C$44*100*'Opciones financieras'!$E$44)</f>
        <v>0</v>
      </c>
      <c r="AH86" s="105">
        <f>IF(AF86&gt;'Opciones financieras'!$D$45,'Opciones financieras'!$C$45*100*(AF86-'Opciones financieras'!$D$45-'Opciones financieras'!$E$45),0-'Opciones financieras'!$C$45*100*'Opciones financieras'!$E$45)</f>
        <v>0</v>
      </c>
      <c r="AI86" s="105">
        <f>IF(AF86&gt;'Opciones financieras'!$D$46,'Opciones financieras'!$C$46*100*(AF86-'Opciones financieras'!$D$46-'Opciones financieras'!$E$46),0-'Opciones financieras'!$C$46*100*'Opciones financieras'!$E$46)</f>
        <v>0</v>
      </c>
      <c r="AJ86" s="105">
        <f>IF(AF86&gt;'Opciones financieras'!$D$47,'Opciones financieras'!$C$47*100*(AF86-'Opciones financieras'!$D$47-'Opciones financieras'!$E$47),0-'Opciones financieras'!$C$47*100*'Opciones financieras'!$E$47)</f>
        <v>0</v>
      </c>
      <c r="AK86" s="105">
        <f>IF(AF86&gt;'Opciones financieras'!$D$48,'Opciones financieras'!$C$48*100*(AF86-'Opciones financieras'!$D$48-'Opciones financieras'!$E$48),0-'Opciones financieras'!$C$48*100*'Opciones financieras'!$E$48)</f>
        <v>0</v>
      </c>
      <c r="AL86" s="105">
        <f>IF(AF86&gt;'Opciones financieras'!$D$49,'Opciones financieras'!$C$49*100*(AF86-'Opciones financieras'!$D$49-'Opciones financieras'!$E$49),0-'Opciones financieras'!$C$49*100*'Opciones financieras'!$E$49)</f>
        <v>0</v>
      </c>
      <c r="AM86" s="105">
        <f>IF(AF86&gt;'Opciones financieras'!$D$50,'Opciones financieras'!$C$50*100*(AF86-'Opciones financieras'!$D$50-'Opciones financieras'!$E$50),0-'Opciones financieras'!$C$50*100*'Opciones financieras'!$E$50)</f>
        <v>0</v>
      </c>
      <c r="AN86" s="105">
        <f>IF(AF86&gt;'Opciones financieras'!$D$51,'Opciones financieras'!$C$51*100*(AF86-'Opciones financieras'!$D$51-'Opciones financieras'!$E$51),0-'Opciones financieras'!$C$51*100*'Opciones financieras'!$E$51)</f>
        <v>0</v>
      </c>
      <c r="AO86" s="105">
        <f>IF(AF86&gt;'Opciones financieras'!$D$52,'Opciones financieras'!$C$52*100*(AF86-'Opciones financieras'!$D$52-'Opciones financieras'!$E$52),0-'Opciones financieras'!$C$52*100*'Opciones financieras'!$E$52)</f>
        <v>0</v>
      </c>
      <c r="AP86" s="105">
        <f>IF(AF86&gt;'Opciones financieras'!$D$53,'Opciones financieras'!$C$53*100*(AF86-'Opciones financieras'!$D$53-'Opciones financieras'!$E$53),0-'Opciones financieras'!$C$53*100*'Opciones financieras'!$E$53)</f>
        <v>0</v>
      </c>
      <c r="AQ86" s="105">
        <f>IF(AF86&gt;'Opciones financieras'!$D$54,'Opciones financieras'!$C$54*100*(AF86-'Opciones financieras'!$D$54-'Opciones financieras'!$E$54),0-'Opciones financieras'!$C$54*100*'Opciones financieras'!$E$54)</f>
        <v>0</v>
      </c>
      <c r="AR86" s="105">
        <f>IF(AF86&gt;'Opciones financieras'!$D$55,'Opciones financieras'!$C$55*100*(AF86-'Opciones financieras'!$D$55-'Opciones financieras'!$E$55),0-'Opciones financieras'!$C$55*100*'Opciones financieras'!$E$55)</f>
        <v>0</v>
      </c>
      <c r="AS86" s="105">
        <f>IF(AF86&gt;'Opciones financieras'!$D$56,'Opciones financieras'!$C$56*100*(AF86-'Opciones financieras'!$D$56-'Opciones financieras'!$E$56),0-'Opciones financieras'!$C$56*100*'Opciones financieras'!$E$56)</f>
        <v>0</v>
      </c>
      <c r="AT86" s="105">
        <f>IF(AF86&gt;'Opciones financieras'!$D$57,'Opciones financieras'!$C$57*100*(AF86-'Opciones financieras'!$D$57-'Opciones financieras'!$E$57),0-'Opciones financieras'!$C$57*100*'Opciones financieras'!$E$57)</f>
        <v>0</v>
      </c>
      <c r="AU86" s="105">
        <f>IF(AF86&gt;'Opciones financieras'!$D$58,'Opciones financieras'!$C$58*100*(AF86-'Opciones financieras'!$D$58-'Opciones financieras'!$E$58),0-'Opciones financieras'!$C$58*100*'Opciones financieras'!$E$58)</f>
        <v>0</v>
      </c>
      <c r="AV86" s="105">
        <f>IF(AF86&gt;'Opciones financieras'!$D$59,'Opciones financieras'!$C$59*100*(AF86-'Opciones financieras'!$D$59-'Opciones financieras'!$E$59),0-'Opciones financieras'!$C$59*100*'Opciones financieras'!$E$59)</f>
        <v>0</v>
      </c>
      <c r="AW86" s="105">
        <f>IF(AF86&gt;'Opciones financieras'!$D$60,'Opciones financieras'!$C$60*100*(AF86-'Opciones financieras'!$D$60-'Opciones financieras'!$E$60),0-'Opciones financieras'!$C$60*100*'Opciones financieras'!$E$60)</f>
        <v>0</v>
      </c>
      <c r="AX86" s="105">
        <f>IF(AF86&gt;'Opciones financieras'!$D$61,'Opciones financieras'!$C$61*100*(AF86-'Opciones financieras'!$D$61-'Opciones financieras'!$E$61),0-'Opciones financieras'!$C$61*100*'Opciones financieras'!$E$61)</f>
        <v>0</v>
      </c>
      <c r="AY86" s="105">
        <f>IF(AF86&gt;'Opciones financieras'!$D$62,'Opciones financieras'!$C$62*100*(AF86-'Opciones financieras'!$D$62-'Opciones financieras'!$E$62),0-'Opciones financieras'!$C$62*100*'Opciones financieras'!$E$62)</f>
        <v>0</v>
      </c>
      <c r="AZ86" s="105">
        <f>IF(AF86&gt;'Opciones financieras'!$D$63,'Opciones financieras'!$C$63*100*(AF86-'Opciones financieras'!$D$63-'Opciones financieras'!$E$63),0-'Opciones financieras'!$C$63*100*'Opciones financieras'!$E$63)</f>
        <v>0</v>
      </c>
      <c r="BB86" s="104">
        <f>'Opciones financieras'!$C$80*AF86+'Opciones financieras'!$F$80</f>
        <v>0</v>
      </c>
      <c r="BC86" s="104">
        <f>'Opciones financieras'!$C$81*AF86+'Opciones financieras'!$F$81</f>
        <v>0</v>
      </c>
      <c r="BD86" s="104">
        <f>'Opciones financieras'!$C$82*AF86+'Opciones financieras'!$F$82</f>
        <v>0</v>
      </c>
      <c r="BE86" s="104">
        <f>'Opciones financieras'!$C$83*AF86+'Opciones financieras'!$F$83</f>
        <v>0</v>
      </c>
      <c r="BF86" s="104">
        <f>'Opciones financieras'!$C$84*AF86+'Opciones financieras'!$F$84</f>
        <v>0</v>
      </c>
      <c r="BG86" s="104">
        <f>'Opciones financieras'!$C$85*AF86+'Opciones financieras'!$F$85</f>
        <v>0</v>
      </c>
    </row>
    <row r="87" spans="32:59" ht="15.75" customHeight="1">
      <c r="AF87" s="105">
        <f t="shared" si="4"/>
        <v>246.21001911360003</v>
      </c>
      <c r="AG87" s="105">
        <f>IF(AF87&gt;'Opciones financieras'!$D$44,'Opciones financieras'!$C$44*100*(AF87-'Opciones financieras'!$D$44-'Opciones financieras'!$E$44),0-'Opciones financieras'!$C$44*100*'Opciones financieras'!$E$44)</f>
        <v>0</v>
      </c>
      <c r="AH87" s="105">
        <f>IF(AF87&gt;'Opciones financieras'!$D$45,'Opciones financieras'!$C$45*100*(AF87-'Opciones financieras'!$D$45-'Opciones financieras'!$E$45),0-'Opciones financieras'!$C$45*100*'Opciones financieras'!$E$45)</f>
        <v>0</v>
      </c>
      <c r="AI87" s="105">
        <f>IF(AF87&gt;'Opciones financieras'!$D$46,'Opciones financieras'!$C$46*100*(AF87-'Opciones financieras'!$D$46-'Opciones financieras'!$E$46),0-'Opciones financieras'!$C$46*100*'Opciones financieras'!$E$46)</f>
        <v>0</v>
      </c>
      <c r="AJ87" s="105">
        <f>IF(AF87&gt;'Opciones financieras'!$D$47,'Opciones financieras'!$C$47*100*(AF87-'Opciones financieras'!$D$47-'Opciones financieras'!$E$47),0-'Opciones financieras'!$C$47*100*'Opciones financieras'!$E$47)</f>
        <v>0</v>
      </c>
      <c r="AK87" s="105">
        <f>IF(AF87&gt;'Opciones financieras'!$D$48,'Opciones financieras'!$C$48*100*(AF87-'Opciones financieras'!$D$48-'Opciones financieras'!$E$48),0-'Opciones financieras'!$C$48*100*'Opciones financieras'!$E$48)</f>
        <v>0</v>
      </c>
      <c r="AL87" s="105">
        <f>IF(AF87&gt;'Opciones financieras'!$D$49,'Opciones financieras'!$C$49*100*(AF87-'Opciones financieras'!$D$49-'Opciones financieras'!$E$49),0-'Opciones financieras'!$C$49*100*'Opciones financieras'!$E$49)</f>
        <v>0</v>
      </c>
      <c r="AM87" s="105">
        <f>IF(AF87&gt;'Opciones financieras'!$D$50,'Opciones financieras'!$C$50*100*(AF87-'Opciones financieras'!$D$50-'Opciones financieras'!$E$50),0-'Opciones financieras'!$C$50*100*'Opciones financieras'!$E$50)</f>
        <v>0</v>
      </c>
      <c r="AN87" s="105">
        <f>IF(AF87&gt;'Opciones financieras'!$D$51,'Opciones financieras'!$C$51*100*(AF87-'Opciones financieras'!$D$51-'Opciones financieras'!$E$51),0-'Opciones financieras'!$C$51*100*'Opciones financieras'!$E$51)</f>
        <v>0</v>
      </c>
      <c r="AO87" s="105">
        <f>IF(AF87&gt;'Opciones financieras'!$D$52,'Opciones financieras'!$C$52*100*(AF87-'Opciones financieras'!$D$52-'Opciones financieras'!$E$52),0-'Opciones financieras'!$C$52*100*'Opciones financieras'!$E$52)</f>
        <v>0</v>
      </c>
      <c r="AP87" s="105">
        <f>IF(AF87&gt;'Opciones financieras'!$D$53,'Opciones financieras'!$C$53*100*(AF87-'Opciones financieras'!$D$53-'Opciones financieras'!$E$53),0-'Opciones financieras'!$C$53*100*'Opciones financieras'!$E$53)</f>
        <v>0</v>
      </c>
      <c r="AQ87" s="105">
        <f>IF(AF87&gt;'Opciones financieras'!$D$54,'Opciones financieras'!$C$54*100*(AF87-'Opciones financieras'!$D$54-'Opciones financieras'!$E$54),0-'Opciones financieras'!$C$54*100*'Opciones financieras'!$E$54)</f>
        <v>0</v>
      </c>
      <c r="AR87" s="105">
        <f>IF(AF87&gt;'Opciones financieras'!$D$55,'Opciones financieras'!$C$55*100*(AF87-'Opciones financieras'!$D$55-'Opciones financieras'!$E$55),0-'Opciones financieras'!$C$55*100*'Opciones financieras'!$E$55)</f>
        <v>0</v>
      </c>
      <c r="AS87" s="105">
        <f>IF(AF87&gt;'Opciones financieras'!$D$56,'Opciones financieras'!$C$56*100*(AF87-'Opciones financieras'!$D$56-'Opciones financieras'!$E$56),0-'Opciones financieras'!$C$56*100*'Opciones financieras'!$E$56)</f>
        <v>0</v>
      </c>
      <c r="AT87" s="105">
        <f>IF(AF87&gt;'Opciones financieras'!$D$57,'Opciones financieras'!$C$57*100*(AF87-'Opciones financieras'!$D$57-'Opciones financieras'!$E$57),0-'Opciones financieras'!$C$57*100*'Opciones financieras'!$E$57)</f>
        <v>0</v>
      </c>
      <c r="AU87" s="105">
        <f>IF(AF87&gt;'Opciones financieras'!$D$58,'Opciones financieras'!$C$58*100*(AF87-'Opciones financieras'!$D$58-'Opciones financieras'!$E$58),0-'Opciones financieras'!$C$58*100*'Opciones financieras'!$E$58)</f>
        <v>0</v>
      </c>
      <c r="AV87" s="105">
        <f>IF(AF87&gt;'Opciones financieras'!$D$59,'Opciones financieras'!$C$59*100*(AF87-'Opciones financieras'!$D$59-'Opciones financieras'!$E$59),0-'Opciones financieras'!$C$59*100*'Opciones financieras'!$E$59)</f>
        <v>0</v>
      </c>
      <c r="AW87" s="105">
        <f>IF(AF87&gt;'Opciones financieras'!$D$60,'Opciones financieras'!$C$60*100*(AF87-'Opciones financieras'!$D$60-'Opciones financieras'!$E$60),0-'Opciones financieras'!$C$60*100*'Opciones financieras'!$E$60)</f>
        <v>0</v>
      </c>
      <c r="AX87" s="105">
        <f>IF(AF87&gt;'Opciones financieras'!$D$61,'Opciones financieras'!$C$61*100*(AF87-'Opciones financieras'!$D$61-'Opciones financieras'!$E$61),0-'Opciones financieras'!$C$61*100*'Opciones financieras'!$E$61)</f>
        <v>0</v>
      </c>
      <c r="AY87" s="105">
        <f>IF(AF87&gt;'Opciones financieras'!$D$62,'Opciones financieras'!$C$62*100*(AF87-'Opciones financieras'!$D$62-'Opciones financieras'!$E$62),0-'Opciones financieras'!$C$62*100*'Opciones financieras'!$E$62)</f>
        <v>0</v>
      </c>
      <c r="AZ87" s="105">
        <f>IF(AF87&gt;'Opciones financieras'!$D$63,'Opciones financieras'!$C$63*100*(AF87-'Opciones financieras'!$D$63-'Opciones financieras'!$E$63),0-'Opciones financieras'!$C$63*100*'Opciones financieras'!$E$63)</f>
        <v>0</v>
      </c>
      <c r="BB87" s="104">
        <f>'Opciones financieras'!$C$80*AF87+'Opciones financieras'!$F$80</f>
        <v>0</v>
      </c>
      <c r="BC87" s="104">
        <f>'Opciones financieras'!$C$81*AF87+'Opciones financieras'!$F$81</f>
        <v>0</v>
      </c>
      <c r="BD87" s="104">
        <f>'Opciones financieras'!$C$82*AF87+'Opciones financieras'!$F$82</f>
        <v>0</v>
      </c>
      <c r="BE87" s="104">
        <f>'Opciones financieras'!$C$83*AF87+'Opciones financieras'!$F$83</f>
        <v>0</v>
      </c>
      <c r="BF87" s="104">
        <f>'Opciones financieras'!$C$84*AF87+'Opciones financieras'!$F$84</f>
        <v>0</v>
      </c>
      <c r="BG87" s="104">
        <f>'Opciones financieras'!$C$85*AF87+'Opciones financieras'!$F$85</f>
        <v>0</v>
      </c>
    </row>
    <row r="88" spans="32:59" ht="15.75" customHeight="1">
      <c r="AF88" s="105">
        <f t="shared" si="4"/>
        <v>251.13421949587203</v>
      </c>
      <c r="AG88" s="105">
        <f>IF(AF88&gt;'Opciones financieras'!$D$44,'Opciones financieras'!$C$44*100*(AF88-'Opciones financieras'!$D$44-'Opciones financieras'!$E$44),0-'Opciones financieras'!$C$44*100*'Opciones financieras'!$E$44)</f>
        <v>0</v>
      </c>
      <c r="AH88" s="105">
        <f>IF(AF88&gt;'Opciones financieras'!$D$45,'Opciones financieras'!$C$45*100*(AF88-'Opciones financieras'!$D$45-'Opciones financieras'!$E$45),0-'Opciones financieras'!$C$45*100*'Opciones financieras'!$E$45)</f>
        <v>0</v>
      </c>
      <c r="AI88" s="105">
        <f>IF(AF88&gt;'Opciones financieras'!$D$46,'Opciones financieras'!$C$46*100*(AF88-'Opciones financieras'!$D$46-'Opciones financieras'!$E$46),0-'Opciones financieras'!$C$46*100*'Opciones financieras'!$E$46)</f>
        <v>0</v>
      </c>
      <c r="AJ88" s="105">
        <f>IF(AF88&gt;'Opciones financieras'!$D$47,'Opciones financieras'!$C$47*100*(AF88-'Opciones financieras'!$D$47-'Opciones financieras'!$E$47),0-'Opciones financieras'!$C$47*100*'Opciones financieras'!$E$47)</f>
        <v>0</v>
      </c>
      <c r="AK88" s="105">
        <f>IF(AF88&gt;'Opciones financieras'!$D$48,'Opciones financieras'!$C$48*100*(AF88-'Opciones financieras'!$D$48-'Opciones financieras'!$E$48),0-'Opciones financieras'!$C$48*100*'Opciones financieras'!$E$48)</f>
        <v>0</v>
      </c>
      <c r="AL88" s="105">
        <f>IF(AF88&gt;'Opciones financieras'!$D$49,'Opciones financieras'!$C$49*100*(AF88-'Opciones financieras'!$D$49-'Opciones financieras'!$E$49),0-'Opciones financieras'!$C$49*100*'Opciones financieras'!$E$49)</f>
        <v>0</v>
      </c>
      <c r="AM88" s="105">
        <f>IF(AF88&gt;'Opciones financieras'!$D$50,'Opciones financieras'!$C$50*100*(AF88-'Opciones financieras'!$D$50-'Opciones financieras'!$E$50),0-'Opciones financieras'!$C$50*100*'Opciones financieras'!$E$50)</f>
        <v>0</v>
      </c>
      <c r="AN88" s="105">
        <f>IF(AF88&gt;'Opciones financieras'!$D$51,'Opciones financieras'!$C$51*100*(AF88-'Opciones financieras'!$D$51-'Opciones financieras'!$E$51),0-'Opciones financieras'!$C$51*100*'Opciones financieras'!$E$51)</f>
        <v>0</v>
      </c>
      <c r="AO88" s="105">
        <f>IF(AF88&gt;'Opciones financieras'!$D$52,'Opciones financieras'!$C$52*100*(AF88-'Opciones financieras'!$D$52-'Opciones financieras'!$E$52),0-'Opciones financieras'!$C$52*100*'Opciones financieras'!$E$52)</f>
        <v>0</v>
      </c>
      <c r="AP88" s="105">
        <f>IF(AF88&gt;'Opciones financieras'!$D$53,'Opciones financieras'!$C$53*100*(AF88-'Opciones financieras'!$D$53-'Opciones financieras'!$E$53),0-'Opciones financieras'!$C$53*100*'Opciones financieras'!$E$53)</f>
        <v>0</v>
      </c>
      <c r="AQ88" s="105">
        <f>IF(AF88&gt;'Opciones financieras'!$D$54,'Opciones financieras'!$C$54*100*(AF88-'Opciones financieras'!$D$54-'Opciones financieras'!$E$54),0-'Opciones financieras'!$C$54*100*'Opciones financieras'!$E$54)</f>
        <v>0</v>
      </c>
      <c r="AR88" s="105">
        <f>IF(AF88&gt;'Opciones financieras'!$D$55,'Opciones financieras'!$C$55*100*(AF88-'Opciones financieras'!$D$55-'Opciones financieras'!$E$55),0-'Opciones financieras'!$C$55*100*'Opciones financieras'!$E$55)</f>
        <v>0</v>
      </c>
      <c r="AS88" s="105">
        <f>IF(AF88&gt;'Opciones financieras'!$D$56,'Opciones financieras'!$C$56*100*(AF88-'Opciones financieras'!$D$56-'Opciones financieras'!$E$56),0-'Opciones financieras'!$C$56*100*'Opciones financieras'!$E$56)</f>
        <v>0</v>
      </c>
      <c r="AT88" s="105">
        <f>IF(AF88&gt;'Opciones financieras'!$D$57,'Opciones financieras'!$C$57*100*(AF88-'Opciones financieras'!$D$57-'Opciones financieras'!$E$57),0-'Opciones financieras'!$C$57*100*'Opciones financieras'!$E$57)</f>
        <v>0</v>
      </c>
      <c r="AU88" s="105">
        <f>IF(AF88&gt;'Opciones financieras'!$D$58,'Opciones financieras'!$C$58*100*(AF88-'Opciones financieras'!$D$58-'Opciones financieras'!$E$58),0-'Opciones financieras'!$C$58*100*'Opciones financieras'!$E$58)</f>
        <v>0</v>
      </c>
      <c r="AV88" s="105">
        <f>IF(AF88&gt;'Opciones financieras'!$D$59,'Opciones financieras'!$C$59*100*(AF88-'Opciones financieras'!$D$59-'Opciones financieras'!$E$59),0-'Opciones financieras'!$C$59*100*'Opciones financieras'!$E$59)</f>
        <v>0</v>
      </c>
      <c r="AW88" s="105">
        <f>IF(AF88&gt;'Opciones financieras'!$D$60,'Opciones financieras'!$C$60*100*(AF88-'Opciones financieras'!$D$60-'Opciones financieras'!$E$60),0-'Opciones financieras'!$C$60*100*'Opciones financieras'!$E$60)</f>
        <v>0</v>
      </c>
      <c r="AX88" s="105">
        <f>IF(AF88&gt;'Opciones financieras'!$D$61,'Opciones financieras'!$C$61*100*(AF88-'Opciones financieras'!$D$61-'Opciones financieras'!$E$61),0-'Opciones financieras'!$C$61*100*'Opciones financieras'!$E$61)</f>
        <v>0</v>
      </c>
      <c r="AY88" s="105">
        <f>IF(AF88&gt;'Opciones financieras'!$D$62,'Opciones financieras'!$C$62*100*(AF88-'Opciones financieras'!$D$62-'Opciones financieras'!$E$62),0-'Opciones financieras'!$C$62*100*'Opciones financieras'!$E$62)</f>
        <v>0</v>
      </c>
      <c r="AZ88" s="105">
        <f>IF(AF88&gt;'Opciones financieras'!$D$63,'Opciones financieras'!$C$63*100*(AF88-'Opciones financieras'!$D$63-'Opciones financieras'!$E$63),0-'Opciones financieras'!$C$63*100*'Opciones financieras'!$E$63)</f>
        <v>0</v>
      </c>
      <c r="BB88" s="104">
        <f>'Opciones financieras'!$C$80*AF88+'Opciones financieras'!$F$80</f>
        <v>0</v>
      </c>
      <c r="BC88" s="104">
        <f>'Opciones financieras'!$C$81*AF88+'Opciones financieras'!$F$81</f>
        <v>0</v>
      </c>
      <c r="BD88" s="104">
        <f>'Opciones financieras'!$C$82*AF88+'Opciones financieras'!$F$82</f>
        <v>0</v>
      </c>
      <c r="BE88" s="104">
        <f>'Opciones financieras'!$C$83*AF88+'Opciones financieras'!$F$83</f>
        <v>0</v>
      </c>
      <c r="BF88" s="104">
        <f>'Opciones financieras'!$C$84*AF88+'Opciones financieras'!$F$84</f>
        <v>0</v>
      </c>
      <c r="BG88" s="104">
        <f>'Opciones financieras'!$C$85*AF88+'Opciones financieras'!$F$85</f>
        <v>0</v>
      </c>
    </row>
    <row r="89" spans="32:59" ht="15.75" customHeight="1">
      <c r="AF89" s="105">
        <f t="shared" si="4"/>
        <v>256.15690388578946</v>
      </c>
      <c r="AG89" s="105">
        <f>IF(AF89&gt;'Opciones financieras'!$D$44,'Opciones financieras'!$C$44*100*(AF89-'Opciones financieras'!$D$44-'Opciones financieras'!$E$44),0-'Opciones financieras'!$C$44*100*'Opciones financieras'!$E$44)</f>
        <v>0</v>
      </c>
      <c r="AH89" s="105">
        <f>IF(AF89&gt;'Opciones financieras'!$D$45,'Opciones financieras'!$C$45*100*(AF89-'Opciones financieras'!$D$45-'Opciones financieras'!$E$45),0-'Opciones financieras'!$C$45*100*'Opciones financieras'!$E$45)</f>
        <v>0</v>
      </c>
      <c r="AI89" s="105">
        <f>IF(AF89&gt;'Opciones financieras'!$D$46,'Opciones financieras'!$C$46*100*(AF89-'Opciones financieras'!$D$46-'Opciones financieras'!$E$46),0-'Opciones financieras'!$C$46*100*'Opciones financieras'!$E$46)</f>
        <v>0</v>
      </c>
      <c r="AJ89" s="105">
        <f>IF(AF89&gt;'Opciones financieras'!$D$47,'Opciones financieras'!$C$47*100*(AF89-'Opciones financieras'!$D$47-'Opciones financieras'!$E$47),0-'Opciones financieras'!$C$47*100*'Opciones financieras'!$E$47)</f>
        <v>0</v>
      </c>
      <c r="AK89" s="105">
        <f>IF(AF89&gt;'Opciones financieras'!$D$48,'Opciones financieras'!$C$48*100*(AF89-'Opciones financieras'!$D$48-'Opciones financieras'!$E$48),0-'Opciones financieras'!$C$48*100*'Opciones financieras'!$E$48)</f>
        <v>0</v>
      </c>
      <c r="AL89" s="105">
        <f>IF(AF89&gt;'Opciones financieras'!$D$49,'Opciones financieras'!$C$49*100*(AF89-'Opciones financieras'!$D$49-'Opciones financieras'!$E$49),0-'Opciones financieras'!$C$49*100*'Opciones financieras'!$E$49)</f>
        <v>0</v>
      </c>
      <c r="AM89" s="105">
        <f>IF(AF89&gt;'Opciones financieras'!$D$50,'Opciones financieras'!$C$50*100*(AF89-'Opciones financieras'!$D$50-'Opciones financieras'!$E$50),0-'Opciones financieras'!$C$50*100*'Opciones financieras'!$E$50)</f>
        <v>0</v>
      </c>
      <c r="AN89" s="105">
        <f>IF(AF89&gt;'Opciones financieras'!$D$51,'Opciones financieras'!$C$51*100*(AF89-'Opciones financieras'!$D$51-'Opciones financieras'!$E$51),0-'Opciones financieras'!$C$51*100*'Opciones financieras'!$E$51)</f>
        <v>0</v>
      </c>
      <c r="AO89" s="105">
        <f>IF(AF89&gt;'Opciones financieras'!$D$52,'Opciones financieras'!$C$52*100*(AF89-'Opciones financieras'!$D$52-'Opciones financieras'!$E$52),0-'Opciones financieras'!$C$52*100*'Opciones financieras'!$E$52)</f>
        <v>0</v>
      </c>
      <c r="AP89" s="105">
        <f>IF(AF89&gt;'Opciones financieras'!$D$53,'Opciones financieras'!$C$53*100*(AF89-'Opciones financieras'!$D$53-'Opciones financieras'!$E$53),0-'Opciones financieras'!$C$53*100*'Opciones financieras'!$E$53)</f>
        <v>0</v>
      </c>
      <c r="AQ89" s="105">
        <f>IF(AF89&gt;'Opciones financieras'!$D$54,'Opciones financieras'!$C$54*100*(AF89-'Opciones financieras'!$D$54-'Opciones financieras'!$E$54),0-'Opciones financieras'!$C$54*100*'Opciones financieras'!$E$54)</f>
        <v>0</v>
      </c>
      <c r="AR89" s="105">
        <f>IF(AF89&gt;'Opciones financieras'!$D$55,'Opciones financieras'!$C$55*100*(AF89-'Opciones financieras'!$D$55-'Opciones financieras'!$E$55),0-'Opciones financieras'!$C$55*100*'Opciones financieras'!$E$55)</f>
        <v>0</v>
      </c>
      <c r="AS89" s="105">
        <f>IF(AF89&gt;'Opciones financieras'!$D$56,'Opciones financieras'!$C$56*100*(AF89-'Opciones financieras'!$D$56-'Opciones financieras'!$E$56),0-'Opciones financieras'!$C$56*100*'Opciones financieras'!$E$56)</f>
        <v>0</v>
      </c>
      <c r="AT89" s="105">
        <f>IF(AF89&gt;'Opciones financieras'!$D$57,'Opciones financieras'!$C$57*100*(AF89-'Opciones financieras'!$D$57-'Opciones financieras'!$E$57),0-'Opciones financieras'!$C$57*100*'Opciones financieras'!$E$57)</f>
        <v>0</v>
      </c>
      <c r="AU89" s="105">
        <f>IF(AF89&gt;'Opciones financieras'!$D$58,'Opciones financieras'!$C$58*100*(AF89-'Opciones financieras'!$D$58-'Opciones financieras'!$E$58),0-'Opciones financieras'!$C$58*100*'Opciones financieras'!$E$58)</f>
        <v>0</v>
      </c>
      <c r="AV89" s="105">
        <f>IF(AF89&gt;'Opciones financieras'!$D$59,'Opciones financieras'!$C$59*100*(AF89-'Opciones financieras'!$D$59-'Opciones financieras'!$E$59),0-'Opciones financieras'!$C$59*100*'Opciones financieras'!$E$59)</f>
        <v>0</v>
      </c>
      <c r="AW89" s="105">
        <f>IF(AF89&gt;'Opciones financieras'!$D$60,'Opciones financieras'!$C$60*100*(AF89-'Opciones financieras'!$D$60-'Opciones financieras'!$E$60),0-'Opciones financieras'!$C$60*100*'Opciones financieras'!$E$60)</f>
        <v>0</v>
      </c>
      <c r="AX89" s="105">
        <f>IF(AF89&gt;'Opciones financieras'!$D$61,'Opciones financieras'!$C$61*100*(AF89-'Opciones financieras'!$D$61-'Opciones financieras'!$E$61),0-'Opciones financieras'!$C$61*100*'Opciones financieras'!$E$61)</f>
        <v>0</v>
      </c>
      <c r="AY89" s="105">
        <f>IF(AF89&gt;'Opciones financieras'!$D$62,'Opciones financieras'!$C$62*100*(AF89-'Opciones financieras'!$D$62-'Opciones financieras'!$E$62),0-'Opciones financieras'!$C$62*100*'Opciones financieras'!$E$62)</f>
        <v>0</v>
      </c>
      <c r="AZ89" s="105">
        <f>IF(AF89&gt;'Opciones financieras'!$D$63,'Opciones financieras'!$C$63*100*(AF89-'Opciones financieras'!$D$63-'Opciones financieras'!$E$63),0-'Opciones financieras'!$C$63*100*'Opciones financieras'!$E$63)</f>
        <v>0</v>
      </c>
      <c r="BB89" s="104">
        <f>'Opciones financieras'!$C$80*AF89+'Opciones financieras'!$F$80</f>
        <v>0</v>
      </c>
      <c r="BC89" s="104">
        <f>'Opciones financieras'!$C$81*AF89+'Opciones financieras'!$F$81</f>
        <v>0</v>
      </c>
      <c r="BD89" s="104">
        <f>'Opciones financieras'!$C$82*AF89+'Opciones financieras'!$F$82</f>
        <v>0</v>
      </c>
      <c r="BE89" s="104">
        <f>'Opciones financieras'!$C$83*AF89+'Opciones financieras'!$F$83</f>
        <v>0</v>
      </c>
      <c r="BF89" s="104">
        <f>'Opciones financieras'!$C$84*AF89+'Opciones financieras'!$F$84</f>
        <v>0</v>
      </c>
      <c r="BG89" s="104">
        <f>'Opciones financieras'!$C$85*AF89+'Opciones financieras'!$F$85</f>
        <v>0</v>
      </c>
    </row>
    <row r="90" spans="32:59" ht="15.75" customHeight="1">
      <c r="AF90" s="105">
        <f t="shared" si="4"/>
        <v>261.28004196350525</v>
      </c>
      <c r="AG90" s="105">
        <f>IF(AF90&gt;'Opciones financieras'!$D$44,'Opciones financieras'!$C$44*100*(AF90-'Opciones financieras'!$D$44-'Opciones financieras'!$E$44),0-'Opciones financieras'!$C$44*100*'Opciones financieras'!$E$44)</f>
        <v>0</v>
      </c>
      <c r="AH90" s="105">
        <f>IF(AF90&gt;'Opciones financieras'!$D$45,'Opciones financieras'!$C$45*100*(AF90-'Opciones financieras'!$D$45-'Opciones financieras'!$E$45),0-'Opciones financieras'!$C$45*100*'Opciones financieras'!$E$45)</f>
        <v>0</v>
      </c>
      <c r="AI90" s="105">
        <f>IF(AF90&gt;'Opciones financieras'!$D$46,'Opciones financieras'!$C$46*100*(AF90-'Opciones financieras'!$D$46-'Opciones financieras'!$E$46),0-'Opciones financieras'!$C$46*100*'Opciones financieras'!$E$46)</f>
        <v>0</v>
      </c>
      <c r="AJ90" s="105">
        <f>IF(AF90&gt;'Opciones financieras'!$D$47,'Opciones financieras'!$C$47*100*(AF90-'Opciones financieras'!$D$47-'Opciones financieras'!$E$47),0-'Opciones financieras'!$C$47*100*'Opciones financieras'!$E$47)</f>
        <v>0</v>
      </c>
      <c r="AK90" s="105">
        <f>IF(AF90&gt;'Opciones financieras'!$D$48,'Opciones financieras'!$C$48*100*(AF90-'Opciones financieras'!$D$48-'Opciones financieras'!$E$48),0-'Opciones financieras'!$C$48*100*'Opciones financieras'!$E$48)</f>
        <v>0</v>
      </c>
      <c r="AL90" s="105">
        <f>IF(AF90&gt;'Opciones financieras'!$D$49,'Opciones financieras'!$C$49*100*(AF90-'Opciones financieras'!$D$49-'Opciones financieras'!$E$49),0-'Opciones financieras'!$C$49*100*'Opciones financieras'!$E$49)</f>
        <v>0</v>
      </c>
      <c r="AM90" s="105">
        <f>IF(AF90&gt;'Opciones financieras'!$D$50,'Opciones financieras'!$C$50*100*(AF90-'Opciones financieras'!$D$50-'Opciones financieras'!$E$50),0-'Opciones financieras'!$C$50*100*'Opciones financieras'!$E$50)</f>
        <v>0</v>
      </c>
      <c r="AN90" s="105">
        <f>IF(AF90&gt;'Opciones financieras'!$D$51,'Opciones financieras'!$C$51*100*(AF90-'Opciones financieras'!$D$51-'Opciones financieras'!$E$51),0-'Opciones financieras'!$C$51*100*'Opciones financieras'!$E$51)</f>
        <v>0</v>
      </c>
      <c r="AO90" s="105">
        <f>IF(AF90&gt;'Opciones financieras'!$D$52,'Opciones financieras'!$C$52*100*(AF90-'Opciones financieras'!$D$52-'Opciones financieras'!$E$52),0-'Opciones financieras'!$C$52*100*'Opciones financieras'!$E$52)</f>
        <v>0</v>
      </c>
      <c r="AP90" s="105">
        <f>IF(AF90&gt;'Opciones financieras'!$D$53,'Opciones financieras'!$C$53*100*(AF90-'Opciones financieras'!$D$53-'Opciones financieras'!$E$53),0-'Opciones financieras'!$C$53*100*'Opciones financieras'!$E$53)</f>
        <v>0</v>
      </c>
      <c r="AQ90" s="105">
        <f>IF(AF90&gt;'Opciones financieras'!$D$54,'Opciones financieras'!$C$54*100*(AF90-'Opciones financieras'!$D$54-'Opciones financieras'!$E$54),0-'Opciones financieras'!$C$54*100*'Opciones financieras'!$E$54)</f>
        <v>0</v>
      </c>
      <c r="AR90" s="105">
        <f>IF(AF90&gt;'Opciones financieras'!$D$55,'Opciones financieras'!$C$55*100*(AF90-'Opciones financieras'!$D$55-'Opciones financieras'!$E$55),0-'Opciones financieras'!$C$55*100*'Opciones financieras'!$E$55)</f>
        <v>0</v>
      </c>
      <c r="AS90" s="105">
        <f>IF(AF90&gt;'Opciones financieras'!$D$56,'Opciones financieras'!$C$56*100*(AF90-'Opciones financieras'!$D$56-'Opciones financieras'!$E$56),0-'Opciones financieras'!$C$56*100*'Opciones financieras'!$E$56)</f>
        <v>0</v>
      </c>
      <c r="AT90" s="105">
        <f>IF(AF90&gt;'Opciones financieras'!$D$57,'Opciones financieras'!$C$57*100*(AF90-'Opciones financieras'!$D$57-'Opciones financieras'!$E$57),0-'Opciones financieras'!$C$57*100*'Opciones financieras'!$E$57)</f>
        <v>0</v>
      </c>
      <c r="AU90" s="105">
        <f>IF(AF90&gt;'Opciones financieras'!$D$58,'Opciones financieras'!$C$58*100*(AF90-'Opciones financieras'!$D$58-'Opciones financieras'!$E$58),0-'Opciones financieras'!$C$58*100*'Opciones financieras'!$E$58)</f>
        <v>0</v>
      </c>
      <c r="AV90" s="105">
        <f>IF(AF90&gt;'Opciones financieras'!$D$59,'Opciones financieras'!$C$59*100*(AF90-'Opciones financieras'!$D$59-'Opciones financieras'!$E$59),0-'Opciones financieras'!$C$59*100*'Opciones financieras'!$E$59)</f>
        <v>0</v>
      </c>
      <c r="AW90" s="105">
        <f>IF(AF90&gt;'Opciones financieras'!$D$60,'Opciones financieras'!$C$60*100*(AF90-'Opciones financieras'!$D$60-'Opciones financieras'!$E$60),0-'Opciones financieras'!$C$60*100*'Opciones financieras'!$E$60)</f>
        <v>0</v>
      </c>
      <c r="AX90" s="105">
        <f>IF(AF90&gt;'Opciones financieras'!$D$61,'Opciones financieras'!$C$61*100*(AF90-'Opciones financieras'!$D$61-'Opciones financieras'!$E$61),0-'Opciones financieras'!$C$61*100*'Opciones financieras'!$E$61)</f>
        <v>0</v>
      </c>
      <c r="AY90" s="105">
        <f>IF(AF90&gt;'Opciones financieras'!$D$62,'Opciones financieras'!$C$62*100*(AF90-'Opciones financieras'!$D$62-'Opciones financieras'!$E$62),0-'Opciones financieras'!$C$62*100*'Opciones financieras'!$E$62)</f>
        <v>0</v>
      </c>
      <c r="AZ90" s="105">
        <f>IF(AF90&gt;'Opciones financieras'!$D$63,'Opciones financieras'!$C$63*100*(AF90-'Opciones financieras'!$D$63-'Opciones financieras'!$E$63),0-'Opciones financieras'!$C$63*100*'Opciones financieras'!$E$63)</f>
        <v>0</v>
      </c>
      <c r="BB90" s="104">
        <f>'Opciones financieras'!$C$80*AF90+'Opciones financieras'!$F$80</f>
        <v>0</v>
      </c>
      <c r="BC90" s="104">
        <f>'Opciones financieras'!$C$81*AF90+'Opciones financieras'!$F$81</f>
        <v>0</v>
      </c>
      <c r="BD90" s="104">
        <f>'Opciones financieras'!$C$82*AF90+'Opciones financieras'!$F$82</f>
        <v>0</v>
      </c>
      <c r="BE90" s="104">
        <f>'Opciones financieras'!$C$83*AF90+'Opciones financieras'!$F$83</f>
        <v>0</v>
      </c>
      <c r="BF90" s="104">
        <f>'Opciones financieras'!$C$84*AF90+'Opciones financieras'!$F$84</f>
        <v>0</v>
      </c>
      <c r="BG90" s="104">
        <f>'Opciones financieras'!$C$85*AF90+'Opciones financieras'!$F$85</f>
        <v>0</v>
      </c>
    </row>
    <row r="91" spans="32:59" ht="15.75" customHeight="1">
      <c r="AF91" s="105">
        <f t="shared" si="4"/>
        <v>266.50564280277536</v>
      </c>
      <c r="AG91" s="105">
        <f>IF(AF91&gt;'Opciones financieras'!$D$44,'Opciones financieras'!$C$44*100*(AF91-'Opciones financieras'!$D$44-'Opciones financieras'!$E$44),0-'Opciones financieras'!$C$44*100*'Opciones financieras'!$E$44)</f>
        <v>0</v>
      </c>
      <c r="AH91" s="105">
        <f>IF(AF91&gt;'Opciones financieras'!$D$45,'Opciones financieras'!$C$45*100*(AF91-'Opciones financieras'!$D$45-'Opciones financieras'!$E$45),0-'Opciones financieras'!$C$45*100*'Opciones financieras'!$E$45)</f>
        <v>0</v>
      </c>
      <c r="AI91" s="105">
        <f>IF(AF91&gt;'Opciones financieras'!$D$46,'Opciones financieras'!$C$46*100*(AF91-'Opciones financieras'!$D$46-'Opciones financieras'!$E$46),0-'Opciones financieras'!$C$46*100*'Opciones financieras'!$E$46)</f>
        <v>0</v>
      </c>
      <c r="AJ91" s="105">
        <f>IF(AF91&gt;'Opciones financieras'!$D$47,'Opciones financieras'!$C$47*100*(AF91-'Opciones financieras'!$D$47-'Opciones financieras'!$E$47),0-'Opciones financieras'!$C$47*100*'Opciones financieras'!$E$47)</f>
        <v>0</v>
      </c>
      <c r="AK91" s="105">
        <f>IF(AF91&gt;'Opciones financieras'!$D$48,'Opciones financieras'!$C$48*100*(AF91-'Opciones financieras'!$D$48-'Opciones financieras'!$E$48),0-'Opciones financieras'!$C$48*100*'Opciones financieras'!$E$48)</f>
        <v>0</v>
      </c>
      <c r="AL91" s="105">
        <f>IF(AF91&gt;'Opciones financieras'!$D$49,'Opciones financieras'!$C$49*100*(AF91-'Opciones financieras'!$D$49-'Opciones financieras'!$E$49),0-'Opciones financieras'!$C$49*100*'Opciones financieras'!$E$49)</f>
        <v>0</v>
      </c>
      <c r="AM91" s="105">
        <f>IF(AF91&gt;'Opciones financieras'!$D$50,'Opciones financieras'!$C$50*100*(AF91-'Opciones financieras'!$D$50-'Opciones financieras'!$E$50),0-'Opciones financieras'!$C$50*100*'Opciones financieras'!$E$50)</f>
        <v>0</v>
      </c>
      <c r="AN91" s="105">
        <f>IF(AF91&gt;'Opciones financieras'!$D$51,'Opciones financieras'!$C$51*100*(AF91-'Opciones financieras'!$D$51-'Opciones financieras'!$E$51),0-'Opciones financieras'!$C$51*100*'Opciones financieras'!$E$51)</f>
        <v>0</v>
      </c>
      <c r="AO91" s="105">
        <f>IF(AF91&gt;'Opciones financieras'!$D$52,'Opciones financieras'!$C$52*100*(AF91-'Opciones financieras'!$D$52-'Opciones financieras'!$E$52),0-'Opciones financieras'!$C$52*100*'Opciones financieras'!$E$52)</f>
        <v>0</v>
      </c>
      <c r="AP91" s="105">
        <f>IF(AF91&gt;'Opciones financieras'!$D$53,'Opciones financieras'!$C$53*100*(AF91-'Opciones financieras'!$D$53-'Opciones financieras'!$E$53),0-'Opciones financieras'!$C$53*100*'Opciones financieras'!$E$53)</f>
        <v>0</v>
      </c>
      <c r="AQ91" s="105">
        <f>IF(AF91&gt;'Opciones financieras'!$D$54,'Opciones financieras'!$C$54*100*(AF91-'Opciones financieras'!$D$54-'Opciones financieras'!$E$54),0-'Opciones financieras'!$C$54*100*'Opciones financieras'!$E$54)</f>
        <v>0</v>
      </c>
      <c r="AR91" s="105">
        <f>IF(AF91&gt;'Opciones financieras'!$D$55,'Opciones financieras'!$C$55*100*(AF91-'Opciones financieras'!$D$55-'Opciones financieras'!$E$55),0-'Opciones financieras'!$C$55*100*'Opciones financieras'!$E$55)</f>
        <v>0</v>
      </c>
      <c r="AS91" s="105">
        <f>IF(AF91&gt;'Opciones financieras'!$D$56,'Opciones financieras'!$C$56*100*(AF91-'Opciones financieras'!$D$56-'Opciones financieras'!$E$56),0-'Opciones financieras'!$C$56*100*'Opciones financieras'!$E$56)</f>
        <v>0</v>
      </c>
      <c r="AT91" s="105">
        <f>IF(AF91&gt;'Opciones financieras'!$D$57,'Opciones financieras'!$C$57*100*(AF91-'Opciones financieras'!$D$57-'Opciones financieras'!$E$57),0-'Opciones financieras'!$C$57*100*'Opciones financieras'!$E$57)</f>
        <v>0</v>
      </c>
      <c r="AU91" s="105">
        <f>IF(AF91&gt;'Opciones financieras'!$D$58,'Opciones financieras'!$C$58*100*(AF91-'Opciones financieras'!$D$58-'Opciones financieras'!$E$58),0-'Opciones financieras'!$C$58*100*'Opciones financieras'!$E$58)</f>
        <v>0</v>
      </c>
      <c r="AV91" s="105">
        <f>IF(AF91&gt;'Opciones financieras'!$D$59,'Opciones financieras'!$C$59*100*(AF91-'Opciones financieras'!$D$59-'Opciones financieras'!$E$59),0-'Opciones financieras'!$C$59*100*'Opciones financieras'!$E$59)</f>
        <v>0</v>
      </c>
      <c r="AW91" s="105">
        <f>IF(AF91&gt;'Opciones financieras'!$D$60,'Opciones financieras'!$C$60*100*(AF91-'Opciones financieras'!$D$60-'Opciones financieras'!$E$60),0-'Opciones financieras'!$C$60*100*'Opciones financieras'!$E$60)</f>
        <v>0</v>
      </c>
      <c r="AX91" s="105">
        <f>IF(AF91&gt;'Opciones financieras'!$D$61,'Opciones financieras'!$C$61*100*(AF91-'Opciones financieras'!$D$61-'Opciones financieras'!$E$61),0-'Opciones financieras'!$C$61*100*'Opciones financieras'!$E$61)</f>
        <v>0</v>
      </c>
      <c r="AY91" s="105">
        <f>IF(AF91&gt;'Opciones financieras'!$D$62,'Opciones financieras'!$C$62*100*(AF91-'Opciones financieras'!$D$62-'Opciones financieras'!$E$62),0-'Opciones financieras'!$C$62*100*'Opciones financieras'!$E$62)</f>
        <v>0</v>
      </c>
      <c r="AZ91" s="105">
        <f>IF(AF91&gt;'Opciones financieras'!$D$63,'Opciones financieras'!$C$63*100*(AF91-'Opciones financieras'!$D$63-'Opciones financieras'!$E$63),0-'Opciones financieras'!$C$63*100*'Opciones financieras'!$E$63)</f>
        <v>0</v>
      </c>
      <c r="BB91" s="104">
        <f>'Opciones financieras'!$C$80*AF91+'Opciones financieras'!$F$80</f>
        <v>0</v>
      </c>
      <c r="BC91" s="104">
        <f>'Opciones financieras'!$C$81*AF91+'Opciones financieras'!$F$81</f>
        <v>0</v>
      </c>
      <c r="BD91" s="104">
        <f>'Opciones financieras'!$C$82*AF91+'Opciones financieras'!$F$82</f>
        <v>0</v>
      </c>
      <c r="BE91" s="104">
        <f>'Opciones financieras'!$C$83*AF91+'Opciones financieras'!$F$83</f>
        <v>0</v>
      </c>
      <c r="BF91" s="104">
        <f>'Opciones financieras'!$C$84*AF91+'Opciones financieras'!$F$84</f>
        <v>0</v>
      </c>
      <c r="BG91" s="104">
        <f>'Opciones financieras'!$C$85*AF91+'Opciones financieras'!$F$85</f>
        <v>0</v>
      </c>
    </row>
    <row r="92" spans="32:59" ht="15.75" customHeight="1">
      <c r="AF92" s="105">
        <f t="shared" si="4"/>
        <v>271.83575565883086</v>
      </c>
      <c r="AG92" s="105">
        <f>IF(AF92&gt;'Opciones financieras'!$D$44,'Opciones financieras'!$C$44*100*(AF92-'Opciones financieras'!$D$44-'Opciones financieras'!$E$44),0-'Opciones financieras'!$C$44*100*'Opciones financieras'!$E$44)</f>
        <v>0</v>
      </c>
      <c r="AH92" s="105">
        <f>IF(AF92&gt;'Opciones financieras'!$D$45,'Opciones financieras'!$C$45*100*(AF92-'Opciones financieras'!$D$45-'Opciones financieras'!$E$45),0-'Opciones financieras'!$C$45*100*'Opciones financieras'!$E$45)</f>
        <v>0</v>
      </c>
      <c r="AI92" s="105">
        <f>IF(AF92&gt;'Opciones financieras'!$D$46,'Opciones financieras'!$C$46*100*(AF92-'Opciones financieras'!$D$46-'Opciones financieras'!$E$46),0-'Opciones financieras'!$C$46*100*'Opciones financieras'!$E$46)</f>
        <v>0</v>
      </c>
      <c r="AJ92" s="105">
        <f>IF(AF92&gt;'Opciones financieras'!$D$47,'Opciones financieras'!$C$47*100*(AF92-'Opciones financieras'!$D$47-'Opciones financieras'!$E$47),0-'Opciones financieras'!$C$47*100*'Opciones financieras'!$E$47)</f>
        <v>0</v>
      </c>
      <c r="AK92" s="105">
        <f>IF(AF92&gt;'Opciones financieras'!$D$48,'Opciones financieras'!$C$48*100*(AF92-'Opciones financieras'!$D$48-'Opciones financieras'!$E$48),0-'Opciones financieras'!$C$48*100*'Opciones financieras'!$E$48)</f>
        <v>0</v>
      </c>
      <c r="AL92" s="105">
        <f>IF(AF92&gt;'Opciones financieras'!$D$49,'Opciones financieras'!$C$49*100*(AF92-'Opciones financieras'!$D$49-'Opciones financieras'!$E$49),0-'Opciones financieras'!$C$49*100*'Opciones financieras'!$E$49)</f>
        <v>0</v>
      </c>
      <c r="AM92" s="105">
        <f>IF(AF92&gt;'Opciones financieras'!$D$50,'Opciones financieras'!$C$50*100*(AF92-'Opciones financieras'!$D$50-'Opciones financieras'!$E$50),0-'Opciones financieras'!$C$50*100*'Opciones financieras'!$E$50)</f>
        <v>0</v>
      </c>
      <c r="AN92" s="105">
        <f>IF(AF92&gt;'Opciones financieras'!$D$51,'Opciones financieras'!$C$51*100*(AF92-'Opciones financieras'!$D$51-'Opciones financieras'!$E$51),0-'Opciones financieras'!$C$51*100*'Opciones financieras'!$E$51)</f>
        <v>0</v>
      </c>
      <c r="AO92" s="105">
        <f>IF(AF92&gt;'Opciones financieras'!$D$52,'Opciones financieras'!$C$52*100*(AF92-'Opciones financieras'!$D$52-'Opciones financieras'!$E$52),0-'Opciones financieras'!$C$52*100*'Opciones financieras'!$E$52)</f>
        <v>0</v>
      </c>
      <c r="AP92" s="105">
        <f>IF(AF92&gt;'Opciones financieras'!$D$53,'Opciones financieras'!$C$53*100*(AF92-'Opciones financieras'!$D$53-'Opciones financieras'!$E$53),0-'Opciones financieras'!$C$53*100*'Opciones financieras'!$E$53)</f>
        <v>0</v>
      </c>
      <c r="AQ92" s="105">
        <f>IF(AF92&gt;'Opciones financieras'!$D$54,'Opciones financieras'!$C$54*100*(AF92-'Opciones financieras'!$D$54-'Opciones financieras'!$E$54),0-'Opciones financieras'!$C$54*100*'Opciones financieras'!$E$54)</f>
        <v>0</v>
      </c>
      <c r="AR92" s="105">
        <f>IF(AF92&gt;'Opciones financieras'!$D$55,'Opciones financieras'!$C$55*100*(AF92-'Opciones financieras'!$D$55-'Opciones financieras'!$E$55),0-'Opciones financieras'!$C$55*100*'Opciones financieras'!$E$55)</f>
        <v>0</v>
      </c>
      <c r="AS92" s="105">
        <f>IF(AF92&gt;'Opciones financieras'!$D$56,'Opciones financieras'!$C$56*100*(AF92-'Opciones financieras'!$D$56-'Opciones financieras'!$E$56),0-'Opciones financieras'!$C$56*100*'Opciones financieras'!$E$56)</f>
        <v>0</v>
      </c>
      <c r="AT92" s="105">
        <f>IF(AF92&gt;'Opciones financieras'!$D$57,'Opciones financieras'!$C$57*100*(AF92-'Opciones financieras'!$D$57-'Opciones financieras'!$E$57),0-'Opciones financieras'!$C$57*100*'Opciones financieras'!$E$57)</f>
        <v>0</v>
      </c>
      <c r="AU92" s="105">
        <f>IF(AF92&gt;'Opciones financieras'!$D$58,'Opciones financieras'!$C$58*100*(AF92-'Opciones financieras'!$D$58-'Opciones financieras'!$E$58),0-'Opciones financieras'!$C$58*100*'Opciones financieras'!$E$58)</f>
        <v>0</v>
      </c>
      <c r="AV92" s="105">
        <f>IF(AF92&gt;'Opciones financieras'!$D$59,'Opciones financieras'!$C$59*100*(AF92-'Opciones financieras'!$D$59-'Opciones financieras'!$E$59),0-'Opciones financieras'!$C$59*100*'Opciones financieras'!$E$59)</f>
        <v>0</v>
      </c>
      <c r="AW92" s="105">
        <f>IF(AF92&gt;'Opciones financieras'!$D$60,'Opciones financieras'!$C$60*100*(AF92-'Opciones financieras'!$D$60-'Opciones financieras'!$E$60),0-'Opciones financieras'!$C$60*100*'Opciones financieras'!$E$60)</f>
        <v>0</v>
      </c>
      <c r="AX92" s="105">
        <f>IF(AF92&gt;'Opciones financieras'!$D$61,'Opciones financieras'!$C$61*100*(AF92-'Opciones financieras'!$D$61-'Opciones financieras'!$E$61),0-'Opciones financieras'!$C$61*100*'Opciones financieras'!$E$61)</f>
        <v>0</v>
      </c>
      <c r="AY92" s="105">
        <f>IF(AF92&gt;'Opciones financieras'!$D$62,'Opciones financieras'!$C$62*100*(AF92-'Opciones financieras'!$D$62-'Opciones financieras'!$E$62),0-'Opciones financieras'!$C$62*100*'Opciones financieras'!$E$62)</f>
        <v>0</v>
      </c>
      <c r="AZ92" s="105">
        <f>IF(AF92&gt;'Opciones financieras'!$D$63,'Opciones financieras'!$C$63*100*(AF92-'Opciones financieras'!$D$63-'Opciones financieras'!$E$63),0-'Opciones financieras'!$C$63*100*'Opciones financieras'!$E$63)</f>
        <v>0</v>
      </c>
      <c r="BB92" s="104">
        <f>'Opciones financieras'!$C$80*AF92+'Opciones financieras'!$F$80</f>
        <v>0</v>
      </c>
      <c r="BC92" s="104">
        <f>'Opciones financieras'!$C$81*AF92+'Opciones financieras'!$F$81</f>
        <v>0</v>
      </c>
      <c r="BD92" s="104">
        <f>'Opciones financieras'!$C$82*AF92+'Opciones financieras'!$F$82</f>
        <v>0</v>
      </c>
      <c r="BE92" s="104">
        <f>'Opciones financieras'!$C$83*AF92+'Opciones financieras'!$F$83</f>
        <v>0</v>
      </c>
      <c r="BF92" s="104">
        <f>'Opciones financieras'!$C$84*AF92+'Opciones financieras'!$F$84</f>
        <v>0</v>
      </c>
      <c r="BG92" s="104">
        <f>'Opciones financieras'!$C$85*AF92+'Opciones financieras'!$F$85</f>
        <v>0</v>
      </c>
    </row>
    <row r="93" spans="32:59" ht="15.75" customHeight="1">
      <c r="AF93" s="105">
        <f t="shared" si="4"/>
        <v>277.27247077200747</v>
      </c>
      <c r="AG93" s="105">
        <f>IF(AF93&gt;'Opciones financieras'!$D$44,'Opciones financieras'!$C$44*100*(AF93-'Opciones financieras'!$D$44-'Opciones financieras'!$E$44),0-'Opciones financieras'!$C$44*100*'Opciones financieras'!$E$44)</f>
        <v>0</v>
      </c>
      <c r="AH93" s="105">
        <f>IF(AF93&gt;'Opciones financieras'!$D$45,'Opciones financieras'!$C$45*100*(AF93-'Opciones financieras'!$D$45-'Opciones financieras'!$E$45),0-'Opciones financieras'!$C$45*100*'Opciones financieras'!$E$45)</f>
        <v>0</v>
      </c>
      <c r="AI93" s="105">
        <f>IF(AF93&gt;'Opciones financieras'!$D$46,'Opciones financieras'!$C$46*100*(AF93-'Opciones financieras'!$D$46-'Opciones financieras'!$E$46),0-'Opciones financieras'!$C$46*100*'Opciones financieras'!$E$46)</f>
        <v>0</v>
      </c>
      <c r="AJ93" s="105">
        <f>IF(AF93&gt;'Opciones financieras'!$D$47,'Opciones financieras'!$C$47*100*(AF93-'Opciones financieras'!$D$47-'Opciones financieras'!$E$47),0-'Opciones financieras'!$C$47*100*'Opciones financieras'!$E$47)</f>
        <v>0</v>
      </c>
      <c r="AK93" s="105">
        <f>IF(AF93&gt;'Opciones financieras'!$D$48,'Opciones financieras'!$C$48*100*(AF93-'Opciones financieras'!$D$48-'Opciones financieras'!$E$48),0-'Opciones financieras'!$C$48*100*'Opciones financieras'!$E$48)</f>
        <v>0</v>
      </c>
      <c r="AL93" s="105">
        <f>IF(AF93&gt;'Opciones financieras'!$D$49,'Opciones financieras'!$C$49*100*(AF93-'Opciones financieras'!$D$49-'Opciones financieras'!$E$49),0-'Opciones financieras'!$C$49*100*'Opciones financieras'!$E$49)</f>
        <v>0</v>
      </c>
      <c r="AM93" s="105">
        <f>IF(AF93&gt;'Opciones financieras'!$D$50,'Opciones financieras'!$C$50*100*(AF93-'Opciones financieras'!$D$50-'Opciones financieras'!$E$50),0-'Opciones financieras'!$C$50*100*'Opciones financieras'!$E$50)</f>
        <v>0</v>
      </c>
      <c r="AN93" s="105">
        <f>IF(AF93&gt;'Opciones financieras'!$D$51,'Opciones financieras'!$C$51*100*(AF93-'Opciones financieras'!$D$51-'Opciones financieras'!$E$51),0-'Opciones financieras'!$C$51*100*'Opciones financieras'!$E$51)</f>
        <v>0</v>
      </c>
      <c r="AO93" s="105">
        <f>IF(AF93&gt;'Opciones financieras'!$D$52,'Opciones financieras'!$C$52*100*(AF93-'Opciones financieras'!$D$52-'Opciones financieras'!$E$52),0-'Opciones financieras'!$C$52*100*'Opciones financieras'!$E$52)</f>
        <v>0</v>
      </c>
      <c r="AP93" s="105">
        <f>IF(AF93&gt;'Opciones financieras'!$D$53,'Opciones financieras'!$C$53*100*(AF93-'Opciones financieras'!$D$53-'Opciones financieras'!$E$53),0-'Opciones financieras'!$C$53*100*'Opciones financieras'!$E$53)</f>
        <v>0</v>
      </c>
      <c r="AQ93" s="105">
        <f>IF(AF93&gt;'Opciones financieras'!$D$54,'Opciones financieras'!$C$54*100*(AF93-'Opciones financieras'!$D$54-'Opciones financieras'!$E$54),0-'Opciones financieras'!$C$54*100*'Opciones financieras'!$E$54)</f>
        <v>0</v>
      </c>
      <c r="AR93" s="105">
        <f>IF(AF93&gt;'Opciones financieras'!$D$55,'Opciones financieras'!$C$55*100*(AF93-'Opciones financieras'!$D$55-'Opciones financieras'!$E$55),0-'Opciones financieras'!$C$55*100*'Opciones financieras'!$E$55)</f>
        <v>0</v>
      </c>
      <c r="AS93" s="105">
        <f>IF(AF93&gt;'Opciones financieras'!$D$56,'Opciones financieras'!$C$56*100*(AF93-'Opciones financieras'!$D$56-'Opciones financieras'!$E$56),0-'Opciones financieras'!$C$56*100*'Opciones financieras'!$E$56)</f>
        <v>0</v>
      </c>
      <c r="AT93" s="105">
        <f>IF(AF93&gt;'Opciones financieras'!$D$57,'Opciones financieras'!$C$57*100*(AF93-'Opciones financieras'!$D$57-'Opciones financieras'!$E$57),0-'Opciones financieras'!$C$57*100*'Opciones financieras'!$E$57)</f>
        <v>0</v>
      </c>
      <c r="AU93" s="105">
        <f>IF(AF93&gt;'Opciones financieras'!$D$58,'Opciones financieras'!$C$58*100*(AF93-'Opciones financieras'!$D$58-'Opciones financieras'!$E$58),0-'Opciones financieras'!$C$58*100*'Opciones financieras'!$E$58)</f>
        <v>0</v>
      </c>
      <c r="AV93" s="105">
        <f>IF(AF93&gt;'Opciones financieras'!$D$59,'Opciones financieras'!$C$59*100*(AF93-'Opciones financieras'!$D$59-'Opciones financieras'!$E$59),0-'Opciones financieras'!$C$59*100*'Opciones financieras'!$E$59)</f>
        <v>0</v>
      </c>
      <c r="AW93" s="105">
        <f>IF(AF93&gt;'Opciones financieras'!$D$60,'Opciones financieras'!$C$60*100*(AF93-'Opciones financieras'!$D$60-'Opciones financieras'!$E$60),0-'Opciones financieras'!$C$60*100*'Opciones financieras'!$E$60)</f>
        <v>0</v>
      </c>
      <c r="AX93" s="105">
        <f>IF(AF93&gt;'Opciones financieras'!$D$61,'Opciones financieras'!$C$61*100*(AF93-'Opciones financieras'!$D$61-'Opciones financieras'!$E$61),0-'Opciones financieras'!$C$61*100*'Opciones financieras'!$E$61)</f>
        <v>0</v>
      </c>
      <c r="AY93" s="105">
        <f>IF(AF93&gt;'Opciones financieras'!$D$62,'Opciones financieras'!$C$62*100*(AF93-'Opciones financieras'!$D$62-'Opciones financieras'!$E$62),0-'Opciones financieras'!$C$62*100*'Opciones financieras'!$E$62)</f>
        <v>0</v>
      </c>
      <c r="AZ93" s="105">
        <f>IF(AF93&gt;'Opciones financieras'!$D$63,'Opciones financieras'!$C$63*100*(AF93-'Opciones financieras'!$D$63-'Opciones financieras'!$E$63),0-'Opciones financieras'!$C$63*100*'Opciones financieras'!$E$63)</f>
        <v>0</v>
      </c>
      <c r="BB93" s="104">
        <f>'Opciones financieras'!$C$80*AF93+'Opciones financieras'!$F$80</f>
        <v>0</v>
      </c>
      <c r="BC93" s="104">
        <f>'Opciones financieras'!$C$81*AF93+'Opciones financieras'!$F$81</f>
        <v>0</v>
      </c>
      <c r="BD93" s="104">
        <f>'Opciones financieras'!$C$82*AF93+'Opciones financieras'!$F$82</f>
        <v>0</v>
      </c>
      <c r="BE93" s="104">
        <f>'Opciones financieras'!$C$83*AF93+'Opciones financieras'!$F$83</f>
        <v>0</v>
      </c>
      <c r="BF93" s="104">
        <f>'Opciones financieras'!$C$84*AF93+'Opciones financieras'!$F$84</f>
        <v>0</v>
      </c>
      <c r="BG93" s="104">
        <f>'Opciones financieras'!$C$85*AF93+'Opciones financieras'!$F$85</f>
        <v>0</v>
      </c>
    </row>
    <row r="94" spans="32:59" ht="15.75" customHeight="1">
      <c r="AF94" s="105">
        <f t="shared" si="4"/>
        <v>282.81792018744761</v>
      </c>
      <c r="AG94" s="105">
        <f>IF(AF94&gt;'Opciones financieras'!$D$44,'Opciones financieras'!$C$44*100*(AF94-'Opciones financieras'!$D$44-'Opciones financieras'!$E$44),0-'Opciones financieras'!$C$44*100*'Opciones financieras'!$E$44)</f>
        <v>0</v>
      </c>
      <c r="AH94" s="105">
        <f>IF(AF94&gt;'Opciones financieras'!$D$45,'Opciones financieras'!$C$45*100*(AF94-'Opciones financieras'!$D$45-'Opciones financieras'!$E$45),0-'Opciones financieras'!$C$45*100*'Opciones financieras'!$E$45)</f>
        <v>0</v>
      </c>
      <c r="AI94" s="105">
        <f>IF(AF94&gt;'Opciones financieras'!$D$46,'Opciones financieras'!$C$46*100*(AF94-'Opciones financieras'!$D$46-'Opciones financieras'!$E$46),0-'Opciones financieras'!$C$46*100*'Opciones financieras'!$E$46)</f>
        <v>0</v>
      </c>
      <c r="AJ94" s="105">
        <f>IF(AF94&gt;'Opciones financieras'!$D$47,'Opciones financieras'!$C$47*100*(AF94-'Opciones financieras'!$D$47-'Opciones financieras'!$E$47),0-'Opciones financieras'!$C$47*100*'Opciones financieras'!$E$47)</f>
        <v>0</v>
      </c>
      <c r="AK94" s="105">
        <f>IF(AF94&gt;'Opciones financieras'!$D$48,'Opciones financieras'!$C$48*100*(AF94-'Opciones financieras'!$D$48-'Opciones financieras'!$E$48),0-'Opciones financieras'!$C$48*100*'Opciones financieras'!$E$48)</f>
        <v>0</v>
      </c>
      <c r="AL94" s="105">
        <f>IF(AF94&gt;'Opciones financieras'!$D$49,'Opciones financieras'!$C$49*100*(AF94-'Opciones financieras'!$D$49-'Opciones financieras'!$E$49),0-'Opciones financieras'!$C$49*100*'Opciones financieras'!$E$49)</f>
        <v>0</v>
      </c>
      <c r="AM94" s="105">
        <f>IF(AF94&gt;'Opciones financieras'!$D$50,'Opciones financieras'!$C$50*100*(AF94-'Opciones financieras'!$D$50-'Opciones financieras'!$E$50),0-'Opciones financieras'!$C$50*100*'Opciones financieras'!$E$50)</f>
        <v>0</v>
      </c>
      <c r="AN94" s="105">
        <f>IF(AF94&gt;'Opciones financieras'!$D$51,'Opciones financieras'!$C$51*100*(AF94-'Opciones financieras'!$D$51-'Opciones financieras'!$E$51),0-'Opciones financieras'!$C$51*100*'Opciones financieras'!$E$51)</f>
        <v>0</v>
      </c>
      <c r="AO94" s="105">
        <f>IF(AF94&gt;'Opciones financieras'!$D$52,'Opciones financieras'!$C$52*100*(AF94-'Opciones financieras'!$D$52-'Opciones financieras'!$E$52),0-'Opciones financieras'!$C$52*100*'Opciones financieras'!$E$52)</f>
        <v>0</v>
      </c>
      <c r="AP94" s="105">
        <f>IF(AF94&gt;'Opciones financieras'!$D$53,'Opciones financieras'!$C$53*100*(AF94-'Opciones financieras'!$D$53-'Opciones financieras'!$E$53),0-'Opciones financieras'!$C$53*100*'Opciones financieras'!$E$53)</f>
        <v>0</v>
      </c>
      <c r="AQ94" s="105">
        <f>IF(AF94&gt;'Opciones financieras'!$D$54,'Opciones financieras'!$C$54*100*(AF94-'Opciones financieras'!$D$54-'Opciones financieras'!$E$54),0-'Opciones financieras'!$C$54*100*'Opciones financieras'!$E$54)</f>
        <v>0</v>
      </c>
      <c r="AR94" s="105">
        <f>IF(AF94&gt;'Opciones financieras'!$D$55,'Opciones financieras'!$C$55*100*(AF94-'Opciones financieras'!$D$55-'Opciones financieras'!$E$55),0-'Opciones financieras'!$C$55*100*'Opciones financieras'!$E$55)</f>
        <v>0</v>
      </c>
      <c r="AS94" s="105">
        <f>IF(AF94&gt;'Opciones financieras'!$D$56,'Opciones financieras'!$C$56*100*(AF94-'Opciones financieras'!$D$56-'Opciones financieras'!$E$56),0-'Opciones financieras'!$C$56*100*'Opciones financieras'!$E$56)</f>
        <v>0</v>
      </c>
      <c r="AT94" s="105">
        <f>IF(AF94&gt;'Opciones financieras'!$D$57,'Opciones financieras'!$C$57*100*(AF94-'Opciones financieras'!$D$57-'Opciones financieras'!$E$57),0-'Opciones financieras'!$C$57*100*'Opciones financieras'!$E$57)</f>
        <v>0</v>
      </c>
      <c r="AU94" s="105">
        <f>IF(AF94&gt;'Opciones financieras'!$D$58,'Opciones financieras'!$C$58*100*(AF94-'Opciones financieras'!$D$58-'Opciones financieras'!$E$58),0-'Opciones financieras'!$C$58*100*'Opciones financieras'!$E$58)</f>
        <v>0</v>
      </c>
      <c r="AV94" s="105">
        <f>IF(AF94&gt;'Opciones financieras'!$D$59,'Opciones financieras'!$C$59*100*(AF94-'Opciones financieras'!$D$59-'Opciones financieras'!$E$59),0-'Opciones financieras'!$C$59*100*'Opciones financieras'!$E$59)</f>
        <v>0</v>
      </c>
      <c r="AW94" s="105">
        <f>IF(AF94&gt;'Opciones financieras'!$D$60,'Opciones financieras'!$C$60*100*(AF94-'Opciones financieras'!$D$60-'Opciones financieras'!$E$60),0-'Opciones financieras'!$C$60*100*'Opciones financieras'!$E$60)</f>
        <v>0</v>
      </c>
      <c r="AX94" s="105">
        <f>IF(AF94&gt;'Opciones financieras'!$D$61,'Opciones financieras'!$C$61*100*(AF94-'Opciones financieras'!$D$61-'Opciones financieras'!$E$61),0-'Opciones financieras'!$C$61*100*'Opciones financieras'!$E$61)</f>
        <v>0</v>
      </c>
      <c r="AY94" s="105">
        <f>IF(AF94&gt;'Opciones financieras'!$D$62,'Opciones financieras'!$C$62*100*(AF94-'Opciones financieras'!$D$62-'Opciones financieras'!$E$62),0-'Opciones financieras'!$C$62*100*'Opciones financieras'!$E$62)</f>
        <v>0</v>
      </c>
      <c r="AZ94" s="105">
        <f>IF(AF94&gt;'Opciones financieras'!$D$63,'Opciones financieras'!$C$63*100*(AF94-'Opciones financieras'!$D$63-'Opciones financieras'!$E$63),0-'Opciones financieras'!$C$63*100*'Opciones financieras'!$E$63)</f>
        <v>0</v>
      </c>
      <c r="BB94" s="104">
        <f>'Opciones financieras'!$C$80*AF94+'Opciones financieras'!$F$80</f>
        <v>0</v>
      </c>
      <c r="BC94" s="104">
        <f>'Opciones financieras'!$C$81*AF94+'Opciones financieras'!$F$81</f>
        <v>0</v>
      </c>
      <c r="BD94" s="104">
        <f>'Opciones financieras'!$C$82*AF94+'Opciones financieras'!$F$82</f>
        <v>0</v>
      </c>
      <c r="BE94" s="104">
        <f>'Opciones financieras'!$C$83*AF94+'Opciones financieras'!$F$83</f>
        <v>0</v>
      </c>
      <c r="BF94" s="104">
        <f>'Opciones financieras'!$C$84*AF94+'Opciones financieras'!$F$84</f>
        <v>0</v>
      </c>
      <c r="BG94" s="104">
        <f>'Opciones financieras'!$C$85*AF94+'Opciones financieras'!$F$85</f>
        <v>0</v>
      </c>
    </row>
    <row r="95" spans="32:59" ht="15.75" customHeight="1">
      <c r="AF95" s="105">
        <f t="shared" si="4"/>
        <v>288.47427859119659</v>
      </c>
      <c r="AG95" s="105">
        <f>IF(AF95&gt;'Opciones financieras'!$D$44,'Opciones financieras'!$C$44*100*(AF95-'Opciones financieras'!$D$44-'Opciones financieras'!$E$44),0-'Opciones financieras'!$C$44*100*'Opciones financieras'!$E$44)</f>
        <v>0</v>
      </c>
      <c r="AH95" s="105">
        <f>IF(AF95&gt;'Opciones financieras'!$D$45,'Opciones financieras'!$C$45*100*(AF95-'Opciones financieras'!$D$45-'Opciones financieras'!$E$45),0-'Opciones financieras'!$C$45*100*'Opciones financieras'!$E$45)</f>
        <v>0</v>
      </c>
      <c r="AI95" s="105">
        <f>IF(AF95&gt;'Opciones financieras'!$D$46,'Opciones financieras'!$C$46*100*(AF95-'Opciones financieras'!$D$46-'Opciones financieras'!$E$46),0-'Opciones financieras'!$C$46*100*'Opciones financieras'!$E$46)</f>
        <v>0</v>
      </c>
      <c r="AJ95" s="105">
        <f>IF(AF95&gt;'Opciones financieras'!$D$47,'Opciones financieras'!$C$47*100*(AF95-'Opciones financieras'!$D$47-'Opciones financieras'!$E$47),0-'Opciones financieras'!$C$47*100*'Opciones financieras'!$E$47)</f>
        <v>0</v>
      </c>
      <c r="AK95" s="105">
        <f>IF(AF95&gt;'Opciones financieras'!$D$48,'Opciones financieras'!$C$48*100*(AF95-'Opciones financieras'!$D$48-'Opciones financieras'!$E$48),0-'Opciones financieras'!$C$48*100*'Opciones financieras'!$E$48)</f>
        <v>0</v>
      </c>
      <c r="AL95" s="105">
        <f>IF(AF95&gt;'Opciones financieras'!$D$49,'Opciones financieras'!$C$49*100*(AF95-'Opciones financieras'!$D$49-'Opciones financieras'!$E$49),0-'Opciones financieras'!$C$49*100*'Opciones financieras'!$E$49)</f>
        <v>0</v>
      </c>
      <c r="AM95" s="105">
        <f>IF(AF95&gt;'Opciones financieras'!$D$50,'Opciones financieras'!$C$50*100*(AF95-'Opciones financieras'!$D$50-'Opciones financieras'!$E$50),0-'Opciones financieras'!$C$50*100*'Opciones financieras'!$E$50)</f>
        <v>0</v>
      </c>
      <c r="AN95" s="105">
        <f>IF(AF95&gt;'Opciones financieras'!$D$51,'Opciones financieras'!$C$51*100*(AF95-'Opciones financieras'!$D$51-'Opciones financieras'!$E$51),0-'Opciones financieras'!$C$51*100*'Opciones financieras'!$E$51)</f>
        <v>0</v>
      </c>
      <c r="AO95" s="105">
        <f>IF(AF95&gt;'Opciones financieras'!$D$52,'Opciones financieras'!$C$52*100*(AF95-'Opciones financieras'!$D$52-'Opciones financieras'!$E$52),0-'Opciones financieras'!$C$52*100*'Opciones financieras'!$E$52)</f>
        <v>0</v>
      </c>
      <c r="AP95" s="105">
        <f>IF(AF95&gt;'Opciones financieras'!$D$53,'Opciones financieras'!$C$53*100*(AF95-'Opciones financieras'!$D$53-'Opciones financieras'!$E$53),0-'Opciones financieras'!$C$53*100*'Opciones financieras'!$E$53)</f>
        <v>0</v>
      </c>
      <c r="AQ95" s="105">
        <f>IF(AF95&gt;'Opciones financieras'!$D$54,'Opciones financieras'!$C$54*100*(AF95-'Opciones financieras'!$D$54-'Opciones financieras'!$E$54),0-'Opciones financieras'!$C$54*100*'Opciones financieras'!$E$54)</f>
        <v>0</v>
      </c>
      <c r="AR95" s="105">
        <f>IF(AF95&gt;'Opciones financieras'!$D$55,'Opciones financieras'!$C$55*100*(AF95-'Opciones financieras'!$D$55-'Opciones financieras'!$E$55),0-'Opciones financieras'!$C$55*100*'Opciones financieras'!$E$55)</f>
        <v>0</v>
      </c>
      <c r="AS95" s="105">
        <f>IF(AF95&gt;'Opciones financieras'!$D$56,'Opciones financieras'!$C$56*100*(AF95-'Opciones financieras'!$D$56-'Opciones financieras'!$E$56),0-'Opciones financieras'!$C$56*100*'Opciones financieras'!$E$56)</f>
        <v>0</v>
      </c>
      <c r="AT95" s="105">
        <f>IF(AF95&gt;'Opciones financieras'!$D$57,'Opciones financieras'!$C$57*100*(AF95-'Opciones financieras'!$D$57-'Opciones financieras'!$E$57),0-'Opciones financieras'!$C$57*100*'Opciones financieras'!$E$57)</f>
        <v>0</v>
      </c>
      <c r="AU95" s="105">
        <f>IF(AF95&gt;'Opciones financieras'!$D$58,'Opciones financieras'!$C$58*100*(AF95-'Opciones financieras'!$D$58-'Opciones financieras'!$E$58),0-'Opciones financieras'!$C$58*100*'Opciones financieras'!$E$58)</f>
        <v>0</v>
      </c>
      <c r="AV95" s="105">
        <f>IF(AF95&gt;'Opciones financieras'!$D$59,'Opciones financieras'!$C$59*100*(AF95-'Opciones financieras'!$D$59-'Opciones financieras'!$E$59),0-'Opciones financieras'!$C$59*100*'Opciones financieras'!$E$59)</f>
        <v>0</v>
      </c>
      <c r="AW95" s="105">
        <f>IF(AF95&gt;'Opciones financieras'!$D$60,'Opciones financieras'!$C$60*100*(AF95-'Opciones financieras'!$D$60-'Opciones financieras'!$E$60),0-'Opciones financieras'!$C$60*100*'Opciones financieras'!$E$60)</f>
        <v>0</v>
      </c>
      <c r="AX95" s="105">
        <f>IF(AF95&gt;'Opciones financieras'!$D$61,'Opciones financieras'!$C$61*100*(AF95-'Opciones financieras'!$D$61-'Opciones financieras'!$E$61),0-'Opciones financieras'!$C$61*100*'Opciones financieras'!$E$61)</f>
        <v>0</v>
      </c>
      <c r="AY95" s="105">
        <f>IF(AF95&gt;'Opciones financieras'!$D$62,'Opciones financieras'!$C$62*100*(AF95-'Opciones financieras'!$D$62-'Opciones financieras'!$E$62),0-'Opciones financieras'!$C$62*100*'Opciones financieras'!$E$62)</f>
        <v>0</v>
      </c>
      <c r="AZ95" s="105">
        <f>IF(AF95&gt;'Opciones financieras'!$D$63,'Opciones financieras'!$C$63*100*(AF95-'Opciones financieras'!$D$63-'Opciones financieras'!$E$63),0-'Opciones financieras'!$C$63*100*'Opciones financieras'!$E$63)</f>
        <v>0</v>
      </c>
      <c r="BB95" s="104">
        <f>'Opciones financieras'!$C$80*AF95+'Opciones financieras'!$F$80</f>
        <v>0</v>
      </c>
      <c r="BC95" s="104">
        <f>'Opciones financieras'!$C$81*AF95+'Opciones financieras'!$F$81</f>
        <v>0</v>
      </c>
      <c r="BD95" s="104">
        <f>'Opciones financieras'!$C$82*AF95+'Opciones financieras'!$F$82</f>
        <v>0</v>
      </c>
      <c r="BE95" s="104">
        <f>'Opciones financieras'!$C$83*AF95+'Opciones financieras'!$F$83</f>
        <v>0</v>
      </c>
      <c r="BF95" s="104">
        <f>'Opciones financieras'!$C$84*AF95+'Opciones financieras'!$F$84</f>
        <v>0</v>
      </c>
      <c r="BG95" s="104">
        <f>'Opciones financieras'!$C$85*AF95+'Opciones financieras'!$F$85</f>
        <v>0</v>
      </c>
    </row>
    <row r="96" spans="32:59" ht="15.75" customHeight="1">
      <c r="AF96" s="105">
        <f t="shared" si="4"/>
        <v>294.24376416302056</v>
      </c>
      <c r="AG96" s="105">
        <f>IF(AF96&gt;'Opciones financieras'!$D$44,'Opciones financieras'!$C$44*100*(AF96-'Opciones financieras'!$D$44-'Opciones financieras'!$E$44),0-'Opciones financieras'!$C$44*100*'Opciones financieras'!$E$44)</f>
        <v>0</v>
      </c>
      <c r="AH96" s="105">
        <f>IF(AF96&gt;'Opciones financieras'!$D$45,'Opciones financieras'!$C$45*100*(AF96-'Opciones financieras'!$D$45-'Opciones financieras'!$E$45),0-'Opciones financieras'!$C$45*100*'Opciones financieras'!$E$45)</f>
        <v>0</v>
      </c>
      <c r="AI96" s="105">
        <f>IF(AF96&gt;'Opciones financieras'!$D$46,'Opciones financieras'!$C$46*100*(AF96-'Opciones financieras'!$D$46-'Opciones financieras'!$E$46),0-'Opciones financieras'!$C$46*100*'Opciones financieras'!$E$46)</f>
        <v>0</v>
      </c>
      <c r="AJ96" s="105">
        <f>IF(AF96&gt;'Opciones financieras'!$D$47,'Opciones financieras'!$C$47*100*(AF96-'Opciones financieras'!$D$47-'Opciones financieras'!$E$47),0-'Opciones financieras'!$C$47*100*'Opciones financieras'!$E$47)</f>
        <v>0</v>
      </c>
      <c r="AK96" s="105">
        <f>IF(AF96&gt;'Opciones financieras'!$D$48,'Opciones financieras'!$C$48*100*(AF96-'Opciones financieras'!$D$48-'Opciones financieras'!$E$48),0-'Opciones financieras'!$C$48*100*'Opciones financieras'!$E$48)</f>
        <v>0</v>
      </c>
      <c r="AL96" s="105">
        <f>IF(AF96&gt;'Opciones financieras'!$D$49,'Opciones financieras'!$C$49*100*(AF96-'Opciones financieras'!$D$49-'Opciones financieras'!$E$49),0-'Opciones financieras'!$C$49*100*'Opciones financieras'!$E$49)</f>
        <v>0</v>
      </c>
      <c r="AM96" s="105">
        <f>IF(AF96&gt;'Opciones financieras'!$D$50,'Opciones financieras'!$C$50*100*(AF96-'Opciones financieras'!$D$50-'Opciones financieras'!$E$50),0-'Opciones financieras'!$C$50*100*'Opciones financieras'!$E$50)</f>
        <v>0</v>
      </c>
      <c r="AN96" s="105">
        <f>IF(AF96&gt;'Opciones financieras'!$D$51,'Opciones financieras'!$C$51*100*(AF96-'Opciones financieras'!$D$51-'Opciones financieras'!$E$51),0-'Opciones financieras'!$C$51*100*'Opciones financieras'!$E$51)</f>
        <v>0</v>
      </c>
      <c r="AO96" s="105">
        <f>IF(AF96&gt;'Opciones financieras'!$D$52,'Opciones financieras'!$C$52*100*(AF96-'Opciones financieras'!$D$52-'Opciones financieras'!$E$52),0-'Opciones financieras'!$C$52*100*'Opciones financieras'!$E$52)</f>
        <v>0</v>
      </c>
      <c r="AP96" s="105">
        <f>IF(AF96&gt;'Opciones financieras'!$D$53,'Opciones financieras'!$C$53*100*(AF96-'Opciones financieras'!$D$53-'Opciones financieras'!$E$53),0-'Opciones financieras'!$C$53*100*'Opciones financieras'!$E$53)</f>
        <v>0</v>
      </c>
      <c r="AQ96" s="105">
        <f>IF(AF96&gt;'Opciones financieras'!$D$54,'Opciones financieras'!$C$54*100*(AF96-'Opciones financieras'!$D$54-'Opciones financieras'!$E$54),0-'Opciones financieras'!$C$54*100*'Opciones financieras'!$E$54)</f>
        <v>0</v>
      </c>
      <c r="AR96" s="105">
        <f>IF(AF96&gt;'Opciones financieras'!$D$55,'Opciones financieras'!$C$55*100*(AF96-'Opciones financieras'!$D$55-'Opciones financieras'!$E$55),0-'Opciones financieras'!$C$55*100*'Opciones financieras'!$E$55)</f>
        <v>0</v>
      </c>
      <c r="AS96" s="105">
        <f>IF(AF96&gt;'Opciones financieras'!$D$56,'Opciones financieras'!$C$56*100*(AF96-'Opciones financieras'!$D$56-'Opciones financieras'!$E$56),0-'Opciones financieras'!$C$56*100*'Opciones financieras'!$E$56)</f>
        <v>0</v>
      </c>
      <c r="AT96" s="105">
        <f>IF(AF96&gt;'Opciones financieras'!$D$57,'Opciones financieras'!$C$57*100*(AF96-'Opciones financieras'!$D$57-'Opciones financieras'!$E$57),0-'Opciones financieras'!$C$57*100*'Opciones financieras'!$E$57)</f>
        <v>0</v>
      </c>
      <c r="AU96" s="105">
        <f>IF(AF96&gt;'Opciones financieras'!$D$58,'Opciones financieras'!$C$58*100*(AF96-'Opciones financieras'!$D$58-'Opciones financieras'!$E$58),0-'Opciones financieras'!$C$58*100*'Opciones financieras'!$E$58)</f>
        <v>0</v>
      </c>
      <c r="AV96" s="105">
        <f>IF(AF96&gt;'Opciones financieras'!$D$59,'Opciones financieras'!$C$59*100*(AF96-'Opciones financieras'!$D$59-'Opciones financieras'!$E$59),0-'Opciones financieras'!$C$59*100*'Opciones financieras'!$E$59)</f>
        <v>0</v>
      </c>
      <c r="AW96" s="105">
        <f>IF(AF96&gt;'Opciones financieras'!$D$60,'Opciones financieras'!$C$60*100*(AF96-'Opciones financieras'!$D$60-'Opciones financieras'!$E$60),0-'Opciones financieras'!$C$60*100*'Opciones financieras'!$E$60)</f>
        <v>0</v>
      </c>
      <c r="AX96" s="105">
        <f>IF(AF96&gt;'Opciones financieras'!$D$61,'Opciones financieras'!$C$61*100*(AF96-'Opciones financieras'!$D$61-'Opciones financieras'!$E$61),0-'Opciones financieras'!$C$61*100*'Opciones financieras'!$E$61)</f>
        <v>0</v>
      </c>
      <c r="AY96" s="105">
        <f>IF(AF96&gt;'Opciones financieras'!$D$62,'Opciones financieras'!$C$62*100*(AF96-'Opciones financieras'!$D$62-'Opciones financieras'!$E$62),0-'Opciones financieras'!$C$62*100*'Opciones financieras'!$E$62)</f>
        <v>0</v>
      </c>
      <c r="AZ96" s="105">
        <f>IF(AF96&gt;'Opciones financieras'!$D$63,'Opciones financieras'!$C$63*100*(AF96-'Opciones financieras'!$D$63-'Opciones financieras'!$E$63),0-'Opciones financieras'!$C$63*100*'Opciones financieras'!$E$63)</f>
        <v>0</v>
      </c>
      <c r="BB96" s="104">
        <f>'Opciones financieras'!$C$80*AF96+'Opciones financieras'!$F$80</f>
        <v>0</v>
      </c>
      <c r="BC96" s="104">
        <f>'Opciones financieras'!$C$81*AF96+'Opciones financieras'!$F$81</f>
        <v>0</v>
      </c>
      <c r="BD96" s="104">
        <f>'Opciones financieras'!$C$82*AF96+'Opciones financieras'!$F$82</f>
        <v>0</v>
      </c>
      <c r="BE96" s="104">
        <f>'Opciones financieras'!$C$83*AF96+'Opciones financieras'!$F$83</f>
        <v>0</v>
      </c>
      <c r="BF96" s="104">
        <f>'Opciones financieras'!$C$84*AF96+'Opciones financieras'!$F$84</f>
        <v>0</v>
      </c>
      <c r="BG96" s="104">
        <f>'Opciones financieras'!$C$85*AF96+'Opciones financieras'!$F$85</f>
        <v>0</v>
      </c>
    </row>
    <row r="97" spans="32:59" ht="15.75" customHeight="1">
      <c r="AF97" s="105">
        <f t="shared" si="4"/>
        <v>300.128639446281</v>
      </c>
      <c r="AG97" s="105">
        <f>IF(AF97&gt;'Opciones financieras'!$D$44,'Opciones financieras'!$C$44*100*(AF97-'Opciones financieras'!$D$44-'Opciones financieras'!$E$44),0-'Opciones financieras'!$C$44*100*'Opciones financieras'!$E$44)</f>
        <v>0</v>
      </c>
      <c r="AH97" s="105">
        <f>IF(AF97&gt;'Opciones financieras'!$D$45,'Opciones financieras'!$C$45*100*(AF97-'Opciones financieras'!$D$45-'Opciones financieras'!$E$45),0-'Opciones financieras'!$C$45*100*'Opciones financieras'!$E$45)</f>
        <v>0</v>
      </c>
      <c r="AI97" s="105">
        <f>IF(AF97&gt;'Opciones financieras'!$D$46,'Opciones financieras'!$C$46*100*(AF97-'Opciones financieras'!$D$46-'Opciones financieras'!$E$46),0-'Opciones financieras'!$C$46*100*'Opciones financieras'!$E$46)</f>
        <v>0</v>
      </c>
      <c r="AJ97" s="105">
        <f>IF(AF97&gt;'Opciones financieras'!$D$47,'Opciones financieras'!$C$47*100*(AF97-'Opciones financieras'!$D$47-'Opciones financieras'!$E$47),0-'Opciones financieras'!$C$47*100*'Opciones financieras'!$E$47)</f>
        <v>0</v>
      </c>
      <c r="AK97" s="105">
        <f>IF(AF97&gt;'Opciones financieras'!$D$48,'Opciones financieras'!$C$48*100*(AF97-'Opciones financieras'!$D$48-'Opciones financieras'!$E$48),0-'Opciones financieras'!$C$48*100*'Opciones financieras'!$E$48)</f>
        <v>0</v>
      </c>
      <c r="AL97" s="105">
        <f>IF(AF97&gt;'Opciones financieras'!$D$49,'Opciones financieras'!$C$49*100*(AF97-'Opciones financieras'!$D$49-'Opciones financieras'!$E$49),0-'Opciones financieras'!$C$49*100*'Opciones financieras'!$E$49)</f>
        <v>0</v>
      </c>
      <c r="AM97" s="105">
        <f>IF(AF97&gt;'Opciones financieras'!$D$50,'Opciones financieras'!$C$50*100*(AF97-'Opciones financieras'!$D$50-'Opciones financieras'!$E$50),0-'Opciones financieras'!$C$50*100*'Opciones financieras'!$E$50)</f>
        <v>0</v>
      </c>
      <c r="AN97" s="105">
        <f>IF(AF97&gt;'Opciones financieras'!$D$51,'Opciones financieras'!$C$51*100*(AF97-'Opciones financieras'!$D$51-'Opciones financieras'!$E$51),0-'Opciones financieras'!$C$51*100*'Opciones financieras'!$E$51)</f>
        <v>0</v>
      </c>
      <c r="AO97" s="105">
        <f>IF(AF97&gt;'Opciones financieras'!$D$52,'Opciones financieras'!$C$52*100*(AF97-'Opciones financieras'!$D$52-'Opciones financieras'!$E$52),0-'Opciones financieras'!$C$52*100*'Opciones financieras'!$E$52)</f>
        <v>0</v>
      </c>
      <c r="AP97" s="105">
        <f>IF(AF97&gt;'Opciones financieras'!$D$53,'Opciones financieras'!$C$53*100*(AF97-'Opciones financieras'!$D$53-'Opciones financieras'!$E$53),0-'Opciones financieras'!$C$53*100*'Opciones financieras'!$E$53)</f>
        <v>0</v>
      </c>
      <c r="AQ97" s="105">
        <f>IF(AF97&gt;'Opciones financieras'!$D$54,'Opciones financieras'!$C$54*100*(AF97-'Opciones financieras'!$D$54-'Opciones financieras'!$E$54),0-'Opciones financieras'!$C$54*100*'Opciones financieras'!$E$54)</f>
        <v>0</v>
      </c>
      <c r="AR97" s="105">
        <f>IF(AF97&gt;'Opciones financieras'!$D$55,'Opciones financieras'!$C$55*100*(AF97-'Opciones financieras'!$D$55-'Opciones financieras'!$E$55),0-'Opciones financieras'!$C$55*100*'Opciones financieras'!$E$55)</f>
        <v>0</v>
      </c>
      <c r="AS97" s="105">
        <f>IF(AF97&gt;'Opciones financieras'!$D$56,'Opciones financieras'!$C$56*100*(AF97-'Opciones financieras'!$D$56-'Opciones financieras'!$E$56),0-'Opciones financieras'!$C$56*100*'Opciones financieras'!$E$56)</f>
        <v>0</v>
      </c>
      <c r="AT97" s="105">
        <f>IF(AF97&gt;'Opciones financieras'!$D$57,'Opciones financieras'!$C$57*100*(AF97-'Opciones financieras'!$D$57-'Opciones financieras'!$E$57),0-'Opciones financieras'!$C$57*100*'Opciones financieras'!$E$57)</f>
        <v>0</v>
      </c>
      <c r="AU97" s="105">
        <f>IF(AF97&gt;'Opciones financieras'!$D$58,'Opciones financieras'!$C$58*100*(AF97-'Opciones financieras'!$D$58-'Opciones financieras'!$E$58),0-'Opciones financieras'!$C$58*100*'Opciones financieras'!$E$58)</f>
        <v>0</v>
      </c>
      <c r="AV97" s="105">
        <f>IF(AF97&gt;'Opciones financieras'!$D$59,'Opciones financieras'!$C$59*100*(AF97-'Opciones financieras'!$D$59-'Opciones financieras'!$E$59),0-'Opciones financieras'!$C$59*100*'Opciones financieras'!$E$59)</f>
        <v>0</v>
      </c>
      <c r="AW97" s="105">
        <f>IF(AF97&gt;'Opciones financieras'!$D$60,'Opciones financieras'!$C$60*100*(AF97-'Opciones financieras'!$D$60-'Opciones financieras'!$E$60),0-'Opciones financieras'!$C$60*100*'Opciones financieras'!$E$60)</f>
        <v>0</v>
      </c>
      <c r="AX97" s="105">
        <f>IF(AF97&gt;'Opciones financieras'!$D$61,'Opciones financieras'!$C$61*100*(AF97-'Opciones financieras'!$D$61-'Opciones financieras'!$E$61),0-'Opciones financieras'!$C$61*100*'Opciones financieras'!$E$61)</f>
        <v>0</v>
      </c>
      <c r="AY97" s="105">
        <f>IF(AF97&gt;'Opciones financieras'!$D$62,'Opciones financieras'!$C$62*100*(AF97-'Opciones financieras'!$D$62-'Opciones financieras'!$E$62),0-'Opciones financieras'!$C$62*100*'Opciones financieras'!$E$62)</f>
        <v>0</v>
      </c>
      <c r="AZ97" s="105">
        <f>IF(AF97&gt;'Opciones financieras'!$D$63,'Opciones financieras'!$C$63*100*(AF97-'Opciones financieras'!$D$63-'Opciones financieras'!$E$63),0-'Opciones financieras'!$C$63*100*'Opciones financieras'!$E$63)</f>
        <v>0</v>
      </c>
      <c r="BB97" s="104">
        <f>'Opciones financieras'!$C$80*AF97+'Opciones financieras'!$F$80</f>
        <v>0</v>
      </c>
      <c r="BC97" s="104">
        <f>'Opciones financieras'!$C$81*AF97+'Opciones financieras'!$F$81</f>
        <v>0</v>
      </c>
      <c r="BD97" s="104">
        <f>'Opciones financieras'!$C$82*AF97+'Opciones financieras'!$F$82</f>
        <v>0</v>
      </c>
      <c r="BE97" s="104">
        <f>'Opciones financieras'!$C$83*AF97+'Opciones financieras'!$F$83</f>
        <v>0</v>
      </c>
      <c r="BF97" s="104">
        <f>'Opciones financieras'!$C$84*AF97+'Opciones financieras'!$F$84</f>
        <v>0</v>
      </c>
      <c r="BG97" s="104">
        <f>'Opciones financieras'!$C$85*AF97+'Opciones financieras'!$F$85</f>
        <v>0</v>
      </c>
    </row>
    <row r="98" spans="32:59" ht="15.75" customHeight="1">
      <c r="AF98" s="105">
        <f t="shared" si="4"/>
        <v>306.13121223520665</v>
      </c>
      <c r="AG98" s="105">
        <f>IF(AF98&gt;'Opciones financieras'!$D$44,'Opciones financieras'!$C$44*100*(AF98-'Opciones financieras'!$D$44-'Opciones financieras'!$E$44),0-'Opciones financieras'!$C$44*100*'Opciones financieras'!$E$44)</f>
        <v>0</v>
      </c>
      <c r="AH98" s="105">
        <f>IF(AF98&gt;'Opciones financieras'!$D$45,'Opciones financieras'!$C$45*100*(AF98-'Opciones financieras'!$D$45-'Opciones financieras'!$E$45),0-'Opciones financieras'!$C$45*100*'Opciones financieras'!$E$45)</f>
        <v>0</v>
      </c>
      <c r="AI98" s="105">
        <f>IF(AF98&gt;'Opciones financieras'!$D$46,'Opciones financieras'!$C$46*100*(AF98-'Opciones financieras'!$D$46-'Opciones financieras'!$E$46),0-'Opciones financieras'!$C$46*100*'Opciones financieras'!$E$46)</f>
        <v>0</v>
      </c>
      <c r="AJ98" s="105">
        <f>IF(AF98&gt;'Opciones financieras'!$D$47,'Opciones financieras'!$C$47*100*(AF98-'Opciones financieras'!$D$47-'Opciones financieras'!$E$47),0-'Opciones financieras'!$C$47*100*'Opciones financieras'!$E$47)</f>
        <v>0</v>
      </c>
      <c r="AK98" s="105">
        <f>IF(AF98&gt;'Opciones financieras'!$D$48,'Opciones financieras'!$C$48*100*(AF98-'Opciones financieras'!$D$48-'Opciones financieras'!$E$48),0-'Opciones financieras'!$C$48*100*'Opciones financieras'!$E$48)</f>
        <v>0</v>
      </c>
      <c r="AL98" s="105">
        <f>IF(AF98&gt;'Opciones financieras'!$D$49,'Opciones financieras'!$C$49*100*(AF98-'Opciones financieras'!$D$49-'Opciones financieras'!$E$49),0-'Opciones financieras'!$C$49*100*'Opciones financieras'!$E$49)</f>
        <v>0</v>
      </c>
      <c r="AM98" s="105">
        <f>IF(AF98&gt;'Opciones financieras'!$D$50,'Opciones financieras'!$C$50*100*(AF98-'Opciones financieras'!$D$50-'Opciones financieras'!$E$50),0-'Opciones financieras'!$C$50*100*'Opciones financieras'!$E$50)</f>
        <v>0</v>
      </c>
      <c r="AN98" s="105">
        <f>IF(AF98&gt;'Opciones financieras'!$D$51,'Opciones financieras'!$C$51*100*(AF98-'Opciones financieras'!$D$51-'Opciones financieras'!$E$51),0-'Opciones financieras'!$C$51*100*'Opciones financieras'!$E$51)</f>
        <v>0</v>
      </c>
      <c r="AO98" s="105">
        <f>IF(AF98&gt;'Opciones financieras'!$D$52,'Opciones financieras'!$C$52*100*(AF98-'Opciones financieras'!$D$52-'Opciones financieras'!$E$52),0-'Opciones financieras'!$C$52*100*'Opciones financieras'!$E$52)</f>
        <v>0</v>
      </c>
      <c r="AP98" s="105">
        <f>IF(AF98&gt;'Opciones financieras'!$D$53,'Opciones financieras'!$C$53*100*(AF98-'Opciones financieras'!$D$53-'Opciones financieras'!$E$53),0-'Opciones financieras'!$C$53*100*'Opciones financieras'!$E$53)</f>
        <v>0</v>
      </c>
      <c r="AQ98" s="105">
        <f>IF(AF98&gt;'Opciones financieras'!$D$54,'Opciones financieras'!$C$54*100*(AF98-'Opciones financieras'!$D$54-'Opciones financieras'!$E$54),0-'Opciones financieras'!$C$54*100*'Opciones financieras'!$E$54)</f>
        <v>0</v>
      </c>
      <c r="AR98" s="105">
        <f>IF(AF98&gt;'Opciones financieras'!$D$55,'Opciones financieras'!$C$55*100*(AF98-'Opciones financieras'!$D$55-'Opciones financieras'!$E$55),0-'Opciones financieras'!$C$55*100*'Opciones financieras'!$E$55)</f>
        <v>0</v>
      </c>
      <c r="AS98" s="105">
        <f>IF(AF98&gt;'Opciones financieras'!$D$56,'Opciones financieras'!$C$56*100*(AF98-'Opciones financieras'!$D$56-'Opciones financieras'!$E$56),0-'Opciones financieras'!$C$56*100*'Opciones financieras'!$E$56)</f>
        <v>0</v>
      </c>
      <c r="AT98" s="105">
        <f>IF(AF98&gt;'Opciones financieras'!$D$57,'Opciones financieras'!$C$57*100*(AF98-'Opciones financieras'!$D$57-'Opciones financieras'!$E$57),0-'Opciones financieras'!$C$57*100*'Opciones financieras'!$E$57)</f>
        <v>0</v>
      </c>
      <c r="AU98" s="105">
        <f>IF(AF98&gt;'Opciones financieras'!$D$58,'Opciones financieras'!$C$58*100*(AF98-'Opciones financieras'!$D$58-'Opciones financieras'!$E$58),0-'Opciones financieras'!$C$58*100*'Opciones financieras'!$E$58)</f>
        <v>0</v>
      </c>
      <c r="AV98" s="105">
        <f>IF(AF98&gt;'Opciones financieras'!$D$59,'Opciones financieras'!$C$59*100*(AF98-'Opciones financieras'!$D$59-'Opciones financieras'!$E$59),0-'Opciones financieras'!$C$59*100*'Opciones financieras'!$E$59)</f>
        <v>0</v>
      </c>
      <c r="AW98" s="105">
        <f>IF(AF98&gt;'Opciones financieras'!$D$60,'Opciones financieras'!$C$60*100*(AF98-'Opciones financieras'!$D$60-'Opciones financieras'!$E$60),0-'Opciones financieras'!$C$60*100*'Opciones financieras'!$E$60)</f>
        <v>0</v>
      </c>
      <c r="AX98" s="105">
        <f>IF(AF98&gt;'Opciones financieras'!$D$61,'Opciones financieras'!$C$61*100*(AF98-'Opciones financieras'!$D$61-'Opciones financieras'!$E$61),0-'Opciones financieras'!$C$61*100*'Opciones financieras'!$E$61)</f>
        <v>0</v>
      </c>
      <c r="AY98" s="105">
        <f>IF(AF98&gt;'Opciones financieras'!$D$62,'Opciones financieras'!$C$62*100*(AF98-'Opciones financieras'!$D$62-'Opciones financieras'!$E$62),0-'Opciones financieras'!$C$62*100*'Opciones financieras'!$E$62)</f>
        <v>0</v>
      </c>
      <c r="AZ98" s="105">
        <f>IF(AF98&gt;'Opciones financieras'!$D$63,'Opciones financieras'!$C$63*100*(AF98-'Opciones financieras'!$D$63-'Opciones financieras'!$E$63),0-'Opciones financieras'!$C$63*100*'Opciones financieras'!$E$63)</f>
        <v>0</v>
      </c>
      <c r="BB98" s="104">
        <f>'Opciones financieras'!$C$80*AF98+'Opciones financieras'!$F$80</f>
        <v>0</v>
      </c>
      <c r="BC98" s="104">
        <f>'Opciones financieras'!$C$81*AF98+'Opciones financieras'!$F$81</f>
        <v>0</v>
      </c>
      <c r="BD98" s="104">
        <f>'Opciones financieras'!$C$82*AF98+'Opciones financieras'!$F$82</f>
        <v>0</v>
      </c>
      <c r="BE98" s="104">
        <f>'Opciones financieras'!$C$83*AF98+'Opciones financieras'!$F$83</f>
        <v>0</v>
      </c>
      <c r="BF98" s="104">
        <f>'Opciones financieras'!$C$84*AF98+'Opciones financieras'!$F$84</f>
        <v>0</v>
      </c>
      <c r="BG98" s="104">
        <f>'Opciones financieras'!$C$85*AF98+'Opciones financieras'!$F$85</f>
        <v>0</v>
      </c>
    </row>
    <row r="99" spans="32:59" ht="15.75" customHeight="1">
      <c r="AF99" s="105">
        <f t="shared" si="4"/>
        <v>312.25383647991077</v>
      </c>
      <c r="AG99" s="105">
        <f>IF(AF99&gt;'Opciones financieras'!$D$44,'Opciones financieras'!$C$44*100*(AF99-'Opciones financieras'!$D$44-'Opciones financieras'!$E$44),0-'Opciones financieras'!$C$44*100*'Opciones financieras'!$E$44)</f>
        <v>0</v>
      </c>
      <c r="AH99" s="105">
        <f>IF(AF99&gt;'Opciones financieras'!$D$45,'Opciones financieras'!$C$45*100*(AF99-'Opciones financieras'!$D$45-'Opciones financieras'!$E$45),0-'Opciones financieras'!$C$45*100*'Opciones financieras'!$E$45)</f>
        <v>0</v>
      </c>
      <c r="AI99" s="105">
        <f>IF(AF99&gt;'Opciones financieras'!$D$46,'Opciones financieras'!$C$46*100*(AF99-'Opciones financieras'!$D$46-'Opciones financieras'!$E$46),0-'Opciones financieras'!$C$46*100*'Opciones financieras'!$E$46)</f>
        <v>0</v>
      </c>
      <c r="AJ99" s="105">
        <f>IF(AF99&gt;'Opciones financieras'!$D$47,'Opciones financieras'!$C$47*100*(AF99-'Opciones financieras'!$D$47-'Opciones financieras'!$E$47),0-'Opciones financieras'!$C$47*100*'Opciones financieras'!$E$47)</f>
        <v>0</v>
      </c>
      <c r="AK99" s="105">
        <f>IF(AF99&gt;'Opciones financieras'!$D$48,'Opciones financieras'!$C$48*100*(AF99-'Opciones financieras'!$D$48-'Opciones financieras'!$E$48),0-'Opciones financieras'!$C$48*100*'Opciones financieras'!$E$48)</f>
        <v>0</v>
      </c>
      <c r="AL99" s="105">
        <f>IF(AF99&gt;'Opciones financieras'!$D$49,'Opciones financieras'!$C$49*100*(AF99-'Opciones financieras'!$D$49-'Opciones financieras'!$E$49),0-'Opciones financieras'!$C$49*100*'Opciones financieras'!$E$49)</f>
        <v>0</v>
      </c>
      <c r="AM99" s="105">
        <f>IF(AF99&gt;'Opciones financieras'!$D$50,'Opciones financieras'!$C$50*100*(AF99-'Opciones financieras'!$D$50-'Opciones financieras'!$E$50),0-'Opciones financieras'!$C$50*100*'Opciones financieras'!$E$50)</f>
        <v>0</v>
      </c>
      <c r="AN99" s="105">
        <f>IF(AF99&gt;'Opciones financieras'!$D$51,'Opciones financieras'!$C$51*100*(AF99-'Opciones financieras'!$D$51-'Opciones financieras'!$E$51),0-'Opciones financieras'!$C$51*100*'Opciones financieras'!$E$51)</f>
        <v>0</v>
      </c>
      <c r="AO99" s="105">
        <f>IF(AF99&gt;'Opciones financieras'!$D$52,'Opciones financieras'!$C$52*100*(AF99-'Opciones financieras'!$D$52-'Opciones financieras'!$E$52),0-'Opciones financieras'!$C$52*100*'Opciones financieras'!$E$52)</f>
        <v>0</v>
      </c>
      <c r="AP99" s="105">
        <f>IF(AF99&gt;'Opciones financieras'!$D$53,'Opciones financieras'!$C$53*100*(AF99-'Opciones financieras'!$D$53-'Opciones financieras'!$E$53),0-'Opciones financieras'!$C$53*100*'Opciones financieras'!$E$53)</f>
        <v>0</v>
      </c>
      <c r="AQ99" s="105">
        <f>IF(AF99&gt;'Opciones financieras'!$D$54,'Opciones financieras'!$C$54*100*(AF99-'Opciones financieras'!$D$54-'Opciones financieras'!$E$54),0-'Opciones financieras'!$C$54*100*'Opciones financieras'!$E$54)</f>
        <v>0</v>
      </c>
      <c r="AR99" s="105">
        <f>IF(AF99&gt;'Opciones financieras'!$D$55,'Opciones financieras'!$C$55*100*(AF99-'Opciones financieras'!$D$55-'Opciones financieras'!$E$55),0-'Opciones financieras'!$C$55*100*'Opciones financieras'!$E$55)</f>
        <v>0</v>
      </c>
      <c r="AS99" s="105">
        <f>IF(AF99&gt;'Opciones financieras'!$D$56,'Opciones financieras'!$C$56*100*(AF99-'Opciones financieras'!$D$56-'Opciones financieras'!$E$56),0-'Opciones financieras'!$C$56*100*'Opciones financieras'!$E$56)</f>
        <v>0</v>
      </c>
      <c r="AT99" s="105">
        <f>IF(AF99&gt;'Opciones financieras'!$D$57,'Opciones financieras'!$C$57*100*(AF99-'Opciones financieras'!$D$57-'Opciones financieras'!$E$57),0-'Opciones financieras'!$C$57*100*'Opciones financieras'!$E$57)</f>
        <v>0</v>
      </c>
      <c r="AU99" s="105">
        <f>IF(AF99&gt;'Opciones financieras'!$D$58,'Opciones financieras'!$C$58*100*(AF99-'Opciones financieras'!$D$58-'Opciones financieras'!$E$58),0-'Opciones financieras'!$C$58*100*'Opciones financieras'!$E$58)</f>
        <v>0</v>
      </c>
      <c r="AV99" s="105">
        <f>IF(AF99&gt;'Opciones financieras'!$D$59,'Opciones financieras'!$C$59*100*(AF99-'Opciones financieras'!$D$59-'Opciones financieras'!$E$59),0-'Opciones financieras'!$C$59*100*'Opciones financieras'!$E$59)</f>
        <v>0</v>
      </c>
      <c r="AW99" s="105">
        <f>IF(AF99&gt;'Opciones financieras'!$D$60,'Opciones financieras'!$C$60*100*(AF99-'Opciones financieras'!$D$60-'Opciones financieras'!$E$60),0-'Opciones financieras'!$C$60*100*'Opciones financieras'!$E$60)</f>
        <v>0</v>
      </c>
      <c r="AX99" s="105">
        <f>IF(AF99&gt;'Opciones financieras'!$D$61,'Opciones financieras'!$C$61*100*(AF99-'Opciones financieras'!$D$61-'Opciones financieras'!$E$61),0-'Opciones financieras'!$C$61*100*'Opciones financieras'!$E$61)</f>
        <v>0</v>
      </c>
      <c r="AY99" s="105">
        <f>IF(AF99&gt;'Opciones financieras'!$D$62,'Opciones financieras'!$C$62*100*(AF99-'Opciones financieras'!$D$62-'Opciones financieras'!$E$62),0-'Opciones financieras'!$C$62*100*'Opciones financieras'!$E$62)</f>
        <v>0</v>
      </c>
      <c r="AZ99" s="105">
        <f>IF(AF99&gt;'Opciones financieras'!$D$63,'Opciones financieras'!$C$63*100*(AF99-'Opciones financieras'!$D$63-'Opciones financieras'!$E$63),0-'Opciones financieras'!$C$63*100*'Opciones financieras'!$E$63)</f>
        <v>0</v>
      </c>
      <c r="BB99" s="104">
        <f>'Opciones financieras'!$C$80*AF99+'Opciones financieras'!$F$80</f>
        <v>0</v>
      </c>
      <c r="BC99" s="104">
        <f>'Opciones financieras'!$C$81*AF99+'Opciones financieras'!$F$81</f>
        <v>0</v>
      </c>
      <c r="BD99" s="104">
        <f>'Opciones financieras'!$C$82*AF99+'Opciones financieras'!$F$82</f>
        <v>0</v>
      </c>
      <c r="BE99" s="104">
        <f>'Opciones financieras'!$C$83*AF99+'Opciones financieras'!$F$83</f>
        <v>0</v>
      </c>
      <c r="BF99" s="104">
        <f>'Opciones financieras'!$C$84*AF99+'Opciones financieras'!$F$84</f>
        <v>0</v>
      </c>
      <c r="BG99" s="104">
        <f>'Opciones financieras'!$C$85*AF99+'Opciones financieras'!$F$85</f>
        <v>0</v>
      </c>
    </row>
    <row r="100" spans="32:59" ht="15.75" customHeight="1"/>
    <row r="101" spans="32:59" ht="15.75" customHeight="1">
      <c r="AG101" s="104" t="s">
        <v>64</v>
      </c>
      <c r="AH101" s="104" t="s">
        <v>65</v>
      </c>
      <c r="AI101" s="104" t="s">
        <v>66</v>
      </c>
      <c r="AJ101" s="104" t="s">
        <v>67</v>
      </c>
      <c r="AK101" s="104" t="s">
        <v>68</v>
      </c>
      <c r="AL101" s="104" t="s">
        <v>69</v>
      </c>
      <c r="AM101" s="104" t="s">
        <v>70</v>
      </c>
      <c r="AN101" s="104" t="s">
        <v>71</v>
      </c>
      <c r="AO101" s="104" t="s">
        <v>72</v>
      </c>
      <c r="AP101" s="104" t="s">
        <v>73</v>
      </c>
      <c r="AQ101" s="104" t="s">
        <v>74</v>
      </c>
      <c r="AR101" s="104" t="s">
        <v>75</v>
      </c>
      <c r="AS101" s="104" t="s">
        <v>76</v>
      </c>
      <c r="AT101" s="104" t="s">
        <v>77</v>
      </c>
      <c r="AU101" s="104" t="s">
        <v>78</v>
      </c>
      <c r="AV101" s="104" t="s">
        <v>79</v>
      </c>
      <c r="AW101" s="104" t="s">
        <v>80</v>
      </c>
      <c r="AX101" s="104" t="s">
        <v>81</v>
      </c>
      <c r="AY101" s="104" t="s">
        <v>82</v>
      </c>
      <c r="AZ101" s="104" t="s">
        <v>83</v>
      </c>
    </row>
    <row r="102" spans="32:59" ht="15.75" customHeight="1"/>
    <row r="103" spans="32:59" ht="15.75" customHeight="1">
      <c r="AG103" s="105">
        <f>IF(AF65&lt;'Opciones financieras'!$N$44,'Opciones financieras'!$M$44*100*('Opciones financieras'!$N$44-AF65-'Opciones financieras'!$O$44),0-'Opciones financieras'!$M$44*100*'Opciones financieras'!$O$44)</f>
        <v>0</v>
      </c>
      <c r="AH103" s="105">
        <f>IF(AF65&lt;'Opciones financieras'!$N$45,'Opciones financieras'!$M$45*100*('Opciones financieras'!$N$45-AF65-'Opciones financieras'!$O$45),0-'Opciones financieras'!$M$45*100*'Opciones financieras'!$O$45)</f>
        <v>0</v>
      </c>
      <c r="AI103" s="105">
        <f>IF(AF65&lt;'Opciones financieras'!$N$46,'Opciones financieras'!$M$46*100*('Opciones financieras'!$N$46-AF65-'Opciones financieras'!$O$46),0-'Opciones financieras'!$M$46*100*'Opciones financieras'!$O$46)</f>
        <v>0</v>
      </c>
      <c r="AJ103" s="105">
        <f>IF(AF65&lt;'Opciones financieras'!$N$47,'Opciones financieras'!$M$47*100*('Opciones financieras'!$N$47-AF65-'Opciones financieras'!$O$47),0-'Opciones financieras'!$M$47*100*'Opciones financieras'!$O$47)</f>
        <v>0</v>
      </c>
      <c r="AK103" s="105">
        <f>IF(AF65&lt;'Opciones financieras'!$N$48,'Opciones financieras'!$M$48*100*('Opciones financieras'!$N$48-AF65-'Opciones financieras'!$O$48),0-'Opciones financieras'!$M$48*100*'Opciones financieras'!$O$48)</f>
        <v>0</v>
      </c>
      <c r="AL103" s="105">
        <f>IF(AF65&lt;'Opciones financieras'!$N$49,'Opciones financieras'!$M$49*100*('Opciones financieras'!$N$49-AF65-'Opciones financieras'!$O$49),0-'Opciones financieras'!$M$49*100*'Opciones financieras'!$O$49)</f>
        <v>0</v>
      </c>
      <c r="AM103" s="105">
        <f>IF(AF65&lt;'Opciones financieras'!$N$50,'Opciones financieras'!$M$50*100*('Opciones financieras'!$N$50-AF65-'Opciones financieras'!$O$50),0-'Opciones financieras'!$M$50*100*'Opciones financieras'!$O$50)</f>
        <v>0</v>
      </c>
      <c r="AN103" s="105">
        <f>IF(AF65&lt;'Opciones financieras'!$N$51,'Opciones financieras'!$M$51*100*('Opciones financieras'!$N$51-AF65-'Opciones financieras'!$O$51),0-'Opciones financieras'!$M$51*100*'Opciones financieras'!$O$51)</f>
        <v>0</v>
      </c>
      <c r="AO103" s="105">
        <f>IF(AF65&lt;'Opciones financieras'!$N$52,'Opciones financieras'!$M$52*100*('Opciones financieras'!$N$52-AF65-'Opciones financieras'!$O$52),0-'Opciones financieras'!$M$52*100*'Opciones financieras'!$O$52)</f>
        <v>0</v>
      </c>
      <c r="AP103" s="105">
        <f>IF(AF65&lt;'Opciones financieras'!$N$53,'Opciones financieras'!$M$53*100*('Opciones financieras'!$N$53-AF65-'Opciones financieras'!$O$53),0-'Opciones financieras'!$M$53*100*'Opciones financieras'!$O$53)</f>
        <v>0</v>
      </c>
      <c r="AQ103" s="105">
        <f>IF(AF65&lt;'Opciones financieras'!$N$54,'Opciones financieras'!$M$54*100*('Opciones financieras'!$N$54-AF65-'Opciones financieras'!$O$54),0-'Opciones financieras'!$M$54*100*'Opciones financieras'!$O$54)</f>
        <v>0</v>
      </c>
      <c r="AR103" s="105">
        <f>IF(AF65&lt;'Opciones financieras'!$N$55,'Opciones financieras'!$M$55*100*('Opciones financieras'!$N$55-AF65-'Opciones financieras'!$O$55),0-'Opciones financieras'!$M$55*100*'Opciones financieras'!$O$55)</f>
        <v>0</v>
      </c>
      <c r="AS103" s="105">
        <f>IF(AF65&lt;'Opciones financieras'!$N$56,'Opciones financieras'!$M$56*100*('Opciones financieras'!$N$56-AF65-'Opciones financieras'!$O$56),0-'Opciones financieras'!$M$56*100*'Opciones financieras'!$O$56)</f>
        <v>0</v>
      </c>
      <c r="AT103" s="105">
        <f>IF(AF65&lt;'Opciones financieras'!$N$57,'Opciones financieras'!$M$57*100*('Opciones financieras'!$N$57-AF65-'Opciones financieras'!$O$57),0-'Opciones financieras'!$M$57*100*'Opciones financieras'!$O$57)</f>
        <v>0</v>
      </c>
      <c r="AU103" s="105">
        <f>IF(AF65&lt;'Opciones financieras'!$N$58,'Opciones financieras'!$M$58*100*('Opciones financieras'!$N$58-AF65-'Opciones financieras'!$O$58),0-'Opciones financieras'!$M$58*100*'Opciones financieras'!$O$58)</f>
        <v>0</v>
      </c>
      <c r="AV103" s="105">
        <f>IF(AF65&lt;'Opciones financieras'!$N$59,'Opciones financieras'!$M$59*100*('Opciones financieras'!$N$59-AF65-'Opciones financieras'!$O$59),0-'Opciones financieras'!$M$59*100*'Opciones financieras'!$O$59)</f>
        <v>0</v>
      </c>
      <c r="AW103" s="105">
        <f>IF(AF65&lt;'Opciones financieras'!$N$60,'Opciones financieras'!$M$60*100*('Opciones financieras'!$N$60-AF65-'Opciones financieras'!$O$60),0-'Opciones financieras'!$M$60*100*'Opciones financieras'!$O$60)</f>
        <v>0</v>
      </c>
      <c r="AX103" s="105">
        <f>IF(AF65&lt;'Opciones financieras'!$N$61,'Opciones financieras'!$M$61*100*('Opciones financieras'!$N$61-AF65-'Opciones financieras'!$O$61),0-'Opciones financieras'!$M$61*100*'Opciones financieras'!$O$61)</f>
        <v>0</v>
      </c>
      <c r="AY103" s="105">
        <f>IF(AF65&lt;'Opciones financieras'!$N$62,'Opciones financieras'!$M$62*100*('Opciones financieras'!$N$62-AF65-'Opciones financieras'!$O$62),0-'Opciones financieras'!$M$62*100*'Opciones financieras'!$O$62)</f>
        <v>0</v>
      </c>
      <c r="AZ103" s="105">
        <f>IF(AF65&lt;'Opciones financieras'!$N$63,'Opciones financieras'!$M$63*100*('Opciones financieras'!$N$63-AF65-'Opciones financieras'!$O$63),0-'Opciones financieras'!$M$63*100*'Opciones financieras'!$O$63)</f>
        <v>0</v>
      </c>
    </row>
    <row r="104" spans="32:59" ht="15.75" customHeight="1">
      <c r="AG104" s="105">
        <f>IF(AF66&lt;'Opciones financieras'!$N$44,'Opciones financieras'!$M$44*100*('Opciones financieras'!$N$44-AF66-'Opciones financieras'!$O$44),0-'Opciones financieras'!$M$44*100*'Opciones financieras'!$O$44)</f>
        <v>0</v>
      </c>
      <c r="AH104" s="105">
        <f>IF(AF66&lt;'Opciones financieras'!$N$45,'Opciones financieras'!$M$45*100*('Opciones financieras'!$N$45-AF66-'Opciones financieras'!$O$45),0-'Opciones financieras'!$M$45*100*'Opciones financieras'!$O$45)</f>
        <v>0</v>
      </c>
      <c r="AI104" s="105">
        <f>IF(AF66&lt;'Opciones financieras'!$N$46,'Opciones financieras'!$M$46*100*('Opciones financieras'!$N$46-AF66-'Opciones financieras'!$O$46),0-'Opciones financieras'!$M$46*100*'Opciones financieras'!$O$46)</f>
        <v>0</v>
      </c>
      <c r="AJ104" s="105">
        <f>IF(AF66&lt;'Opciones financieras'!$N$47,'Opciones financieras'!$M$47*100*('Opciones financieras'!$N$47-AF66-'Opciones financieras'!$O$47),0-'Opciones financieras'!$M$47*100*'Opciones financieras'!$O$47)</f>
        <v>0</v>
      </c>
      <c r="AK104" s="105">
        <f>IF(AF66&lt;'Opciones financieras'!$N$48,'Opciones financieras'!$M$48*100*('Opciones financieras'!$N$48-AF66-'Opciones financieras'!$O$48),0-'Opciones financieras'!$M$48*100*'Opciones financieras'!$O$48)</f>
        <v>0</v>
      </c>
      <c r="AL104" s="105">
        <f>IF(AF66&lt;'Opciones financieras'!$N$49,'Opciones financieras'!$M$49*100*('Opciones financieras'!$N$49-AF66-'Opciones financieras'!$O$49),0-'Opciones financieras'!$M$49*100*'Opciones financieras'!$O$49)</f>
        <v>0</v>
      </c>
      <c r="AM104" s="105">
        <f>IF(AF66&lt;'Opciones financieras'!$N$50,'Opciones financieras'!$M$50*100*('Opciones financieras'!$N$50-AF66-'Opciones financieras'!$O$50),0-'Opciones financieras'!$M$50*100*'Opciones financieras'!$O$50)</f>
        <v>0</v>
      </c>
      <c r="AN104" s="105">
        <f>IF(AF66&lt;'Opciones financieras'!$N$51,'Opciones financieras'!$M$51*100*('Opciones financieras'!$N$51-AF66-'Opciones financieras'!$O$51),0-'Opciones financieras'!$M$51*100*'Opciones financieras'!$O$51)</f>
        <v>0</v>
      </c>
      <c r="AO104" s="105">
        <f>IF(AF66&lt;'Opciones financieras'!$N$52,'Opciones financieras'!$M$52*100*('Opciones financieras'!$N$52-AF66-'Opciones financieras'!$O$52),0-'Opciones financieras'!$M$52*100*'Opciones financieras'!$O$52)</f>
        <v>0</v>
      </c>
      <c r="AP104" s="105">
        <f>IF(AF66&lt;'Opciones financieras'!$N$53,'Opciones financieras'!$M$53*100*('Opciones financieras'!$N$53-AF66-'Opciones financieras'!$O$53),0-'Opciones financieras'!$M$53*100*'Opciones financieras'!$O$53)</f>
        <v>0</v>
      </c>
      <c r="AQ104" s="105">
        <f>IF(AF66&lt;'Opciones financieras'!$N$54,'Opciones financieras'!$M$54*100*('Opciones financieras'!$N$54-AF66-'Opciones financieras'!$O$54),0-'Opciones financieras'!$M$54*100*'Opciones financieras'!$O$54)</f>
        <v>0</v>
      </c>
      <c r="AR104" s="105">
        <f>IF(AF66&lt;'Opciones financieras'!$N$55,'Opciones financieras'!$M$55*100*('Opciones financieras'!$N$55-AF66-'Opciones financieras'!$O$55),0-'Opciones financieras'!$M$55*100*'Opciones financieras'!$O$55)</f>
        <v>0</v>
      </c>
      <c r="AS104" s="105">
        <f>IF(AF66&lt;'Opciones financieras'!$N$56,'Opciones financieras'!$M$56*100*('Opciones financieras'!$N$56-AF66-'Opciones financieras'!$O$56),0-'Opciones financieras'!$M$56*100*'Opciones financieras'!$O$56)</f>
        <v>0</v>
      </c>
      <c r="AT104" s="105">
        <f>IF(AF66&lt;'Opciones financieras'!$N$57,'Opciones financieras'!$M$57*100*('Opciones financieras'!$N$57-AF66-'Opciones financieras'!$O$57),0-'Opciones financieras'!$M$57*100*'Opciones financieras'!$O$57)</f>
        <v>0</v>
      </c>
      <c r="AU104" s="105">
        <f>IF(AF66&lt;'Opciones financieras'!$N$58,'Opciones financieras'!$M$58*100*('Opciones financieras'!$N$58-AF66-'Opciones financieras'!$O$58),0-'Opciones financieras'!$M$58*100*'Opciones financieras'!$O$58)</f>
        <v>0</v>
      </c>
      <c r="AV104" s="105">
        <f>IF(AF66&lt;'Opciones financieras'!$N$59,'Opciones financieras'!$M$59*100*('Opciones financieras'!$N$59-AF66-'Opciones financieras'!$O$59),0-'Opciones financieras'!$M$59*100*'Opciones financieras'!$O$59)</f>
        <v>0</v>
      </c>
      <c r="AW104" s="105">
        <f>IF(AF66&lt;'Opciones financieras'!$N$60,'Opciones financieras'!$M$60*100*('Opciones financieras'!$N$60-AF66-'Opciones financieras'!$O$60),0-'Opciones financieras'!$M$60*100*'Opciones financieras'!$O$60)</f>
        <v>0</v>
      </c>
      <c r="AX104" s="105">
        <f>IF(AF66&lt;'Opciones financieras'!$N$61,'Opciones financieras'!$M$61*100*('Opciones financieras'!$N$61-AF66-'Opciones financieras'!$O$61),0-'Opciones financieras'!$M$61*100*'Opciones financieras'!$O$61)</f>
        <v>0</v>
      </c>
      <c r="AY104" s="105">
        <f>IF(AF66&lt;'Opciones financieras'!$N$62,'Opciones financieras'!$M$62*100*('Opciones financieras'!$N$62-AF66-'Opciones financieras'!$O$62),0-'Opciones financieras'!$M$62*100*'Opciones financieras'!$O$62)</f>
        <v>0</v>
      </c>
      <c r="AZ104" s="105">
        <f>IF(AF66&lt;'Opciones financieras'!$N$63,'Opciones financieras'!$M$63*100*('Opciones financieras'!$N$63-AF66-'Opciones financieras'!$O$63),0-'Opciones financieras'!$M$63*100*'Opciones financieras'!$O$63)</f>
        <v>0</v>
      </c>
    </row>
    <row r="105" spans="32:59" ht="15.75" customHeight="1">
      <c r="AG105" s="105">
        <f>IF(AF67&lt;'Opciones financieras'!$N$44,'Opciones financieras'!$M$44*100*('Opciones financieras'!$N$44-AF67-'Opciones financieras'!$O$44),0-'Opciones financieras'!$M$44*100*'Opciones financieras'!$O$44)</f>
        <v>0</v>
      </c>
      <c r="AH105" s="105">
        <f>IF(AF67&lt;'Opciones financieras'!$N$45,'Opciones financieras'!$M$45*100*('Opciones financieras'!$N$45-AF67-'Opciones financieras'!$O$45),0-'Opciones financieras'!$M$45*100*'Opciones financieras'!$O$45)</f>
        <v>0</v>
      </c>
      <c r="AI105" s="105">
        <f>IF(AF67&lt;'Opciones financieras'!$N$46,'Opciones financieras'!$M$46*100*('Opciones financieras'!$N$46-AF67-'Opciones financieras'!$O$46),0-'Opciones financieras'!$M$46*100*'Opciones financieras'!$O$46)</f>
        <v>0</v>
      </c>
      <c r="AJ105" s="105">
        <f>IF(AF67&lt;'Opciones financieras'!$N$47,'Opciones financieras'!$M$47*100*('Opciones financieras'!$N$47-AF67-'Opciones financieras'!$O$47),0-'Opciones financieras'!$M$47*100*'Opciones financieras'!$O$47)</f>
        <v>0</v>
      </c>
      <c r="AK105" s="105">
        <f>IF(AF67&lt;'Opciones financieras'!$N$48,'Opciones financieras'!$M$48*100*('Opciones financieras'!$N$48-AF67-'Opciones financieras'!$O$48),0-'Opciones financieras'!$M$48*100*'Opciones financieras'!$O$48)</f>
        <v>0</v>
      </c>
      <c r="AL105" s="105">
        <f>IF(AF67&lt;'Opciones financieras'!$N$49,'Opciones financieras'!$M$49*100*('Opciones financieras'!$N$49-AF67-'Opciones financieras'!$O$49),0-'Opciones financieras'!$M$49*100*'Opciones financieras'!$O$49)</f>
        <v>0</v>
      </c>
      <c r="AM105" s="105">
        <f>IF(AF67&lt;'Opciones financieras'!$N$50,'Opciones financieras'!$M$50*100*('Opciones financieras'!$N$50-AF67-'Opciones financieras'!$O$50),0-'Opciones financieras'!$M$50*100*'Opciones financieras'!$O$50)</f>
        <v>0</v>
      </c>
      <c r="AN105" s="105">
        <f>IF(AF67&lt;'Opciones financieras'!$N$51,'Opciones financieras'!$M$51*100*('Opciones financieras'!$N$51-AF67-'Opciones financieras'!$O$51),0-'Opciones financieras'!$M$51*100*'Opciones financieras'!$O$51)</f>
        <v>0</v>
      </c>
      <c r="AO105" s="105">
        <f>IF(AF67&lt;'Opciones financieras'!$N$52,'Opciones financieras'!$M$52*100*('Opciones financieras'!$N$52-AF67-'Opciones financieras'!$O$52),0-'Opciones financieras'!$M$52*100*'Opciones financieras'!$O$52)</f>
        <v>0</v>
      </c>
      <c r="AP105" s="105">
        <f>IF(AF67&lt;'Opciones financieras'!$N$53,'Opciones financieras'!$M$53*100*('Opciones financieras'!$N$53-AF67-'Opciones financieras'!$O$53),0-'Opciones financieras'!$M$53*100*'Opciones financieras'!$O$53)</f>
        <v>0</v>
      </c>
      <c r="AQ105" s="105">
        <f>IF(AF67&lt;'Opciones financieras'!$N$54,'Opciones financieras'!$M$54*100*('Opciones financieras'!$N$54-AF67-'Opciones financieras'!$O$54),0-'Opciones financieras'!$M$54*100*'Opciones financieras'!$O$54)</f>
        <v>0</v>
      </c>
      <c r="AR105" s="105">
        <f>IF(AF67&lt;'Opciones financieras'!$N$55,'Opciones financieras'!$M$55*100*('Opciones financieras'!$N$55-AF67-'Opciones financieras'!$O$55),0-'Opciones financieras'!$M$55*100*'Opciones financieras'!$O$55)</f>
        <v>0</v>
      </c>
      <c r="AS105" s="105">
        <f>IF(AF67&lt;'Opciones financieras'!$N$56,'Opciones financieras'!$M$56*100*('Opciones financieras'!$N$56-AF67-'Opciones financieras'!$O$56),0-'Opciones financieras'!$M$56*100*'Opciones financieras'!$O$56)</f>
        <v>0</v>
      </c>
      <c r="AT105" s="105">
        <f>IF(AF67&lt;'Opciones financieras'!$N$57,'Opciones financieras'!$M$57*100*('Opciones financieras'!$N$57-AF67-'Opciones financieras'!$O$57),0-'Opciones financieras'!$M$57*100*'Opciones financieras'!$O$57)</f>
        <v>0</v>
      </c>
      <c r="AU105" s="105">
        <f>IF(AF67&lt;'Opciones financieras'!$N$58,'Opciones financieras'!$M$58*100*('Opciones financieras'!$N$58-AF67-'Opciones financieras'!$O$58),0-'Opciones financieras'!$M$58*100*'Opciones financieras'!$O$58)</f>
        <v>0</v>
      </c>
      <c r="AV105" s="105">
        <f>IF(AF67&lt;'Opciones financieras'!$N$59,'Opciones financieras'!$M$59*100*('Opciones financieras'!$N$59-AF67-'Opciones financieras'!$O$59),0-'Opciones financieras'!$M$59*100*'Opciones financieras'!$O$59)</f>
        <v>0</v>
      </c>
      <c r="AW105" s="105">
        <f>IF(AF67&lt;'Opciones financieras'!$N$60,'Opciones financieras'!$M$60*100*('Opciones financieras'!$N$60-AF67-'Opciones financieras'!$O$60),0-'Opciones financieras'!$M$60*100*'Opciones financieras'!$O$60)</f>
        <v>0</v>
      </c>
      <c r="AX105" s="105">
        <f>IF(AF67&lt;'Opciones financieras'!$N$61,'Opciones financieras'!$M$61*100*('Opciones financieras'!$N$61-AF67-'Opciones financieras'!$O$61),0-'Opciones financieras'!$M$61*100*'Opciones financieras'!$O$61)</f>
        <v>0</v>
      </c>
      <c r="AY105" s="105">
        <f>IF(AF67&lt;'Opciones financieras'!$N$62,'Opciones financieras'!$M$62*100*('Opciones financieras'!$N$62-AF67-'Opciones financieras'!$O$62),0-'Opciones financieras'!$M$62*100*'Opciones financieras'!$O$62)</f>
        <v>0</v>
      </c>
      <c r="AZ105" s="105">
        <f>IF(AF67&lt;'Opciones financieras'!$N$63,'Opciones financieras'!$M$63*100*('Opciones financieras'!$N$63-AF67-'Opciones financieras'!$O$63),0-'Opciones financieras'!$M$63*100*'Opciones financieras'!$O$63)</f>
        <v>0</v>
      </c>
    </row>
    <row r="106" spans="32:59" ht="15.75" customHeight="1">
      <c r="AG106" s="105">
        <f>IF(AF68&lt;'Opciones financieras'!$N$44,'Opciones financieras'!$M$44*100*('Opciones financieras'!$N$44-AF68-'Opciones financieras'!$O$44),0-'Opciones financieras'!$M$44*100*'Opciones financieras'!$O$44)</f>
        <v>0</v>
      </c>
      <c r="AH106" s="105">
        <f>IF(AF68&lt;'Opciones financieras'!$N$45,'Opciones financieras'!$M$45*100*('Opciones financieras'!$N$45-AF68-'Opciones financieras'!$O$45),0-'Opciones financieras'!$M$45*100*'Opciones financieras'!$O$45)</f>
        <v>0</v>
      </c>
      <c r="AI106" s="105">
        <f>IF(AF68&lt;'Opciones financieras'!$N$46,'Opciones financieras'!$M$46*100*('Opciones financieras'!$N$46-AF68-'Opciones financieras'!$O$46),0-'Opciones financieras'!$M$46*100*'Opciones financieras'!$O$46)</f>
        <v>0</v>
      </c>
      <c r="AJ106" s="105">
        <f>IF(AF68&lt;'Opciones financieras'!$N$47,'Opciones financieras'!$M$47*100*('Opciones financieras'!$N$47-AF68-'Opciones financieras'!$O$47),0-'Opciones financieras'!$M$47*100*'Opciones financieras'!$O$47)</f>
        <v>0</v>
      </c>
      <c r="AK106" s="105">
        <f>IF(AF68&lt;'Opciones financieras'!$N$48,'Opciones financieras'!$M$48*100*('Opciones financieras'!$N$48-AF68-'Opciones financieras'!$O$48),0-'Opciones financieras'!$M$48*100*'Opciones financieras'!$O$48)</f>
        <v>0</v>
      </c>
      <c r="AL106" s="105">
        <f>IF(AF68&lt;'Opciones financieras'!$N$49,'Opciones financieras'!$M$49*100*('Opciones financieras'!$N$49-AF68-'Opciones financieras'!$O$49),0-'Opciones financieras'!$M$49*100*'Opciones financieras'!$O$49)</f>
        <v>0</v>
      </c>
      <c r="AM106" s="105">
        <f>IF(AF68&lt;'Opciones financieras'!$N$50,'Opciones financieras'!$M$50*100*('Opciones financieras'!$N$50-AF68-'Opciones financieras'!$O$50),0-'Opciones financieras'!$M$50*100*'Opciones financieras'!$O$50)</f>
        <v>0</v>
      </c>
      <c r="AN106" s="105">
        <f>IF(AF68&lt;'Opciones financieras'!$N$51,'Opciones financieras'!$M$51*100*('Opciones financieras'!$N$51-AF68-'Opciones financieras'!$O$51),0-'Opciones financieras'!$M$51*100*'Opciones financieras'!$O$51)</f>
        <v>0</v>
      </c>
      <c r="AO106" s="105">
        <f>IF(AF68&lt;'Opciones financieras'!$N$52,'Opciones financieras'!$M$52*100*('Opciones financieras'!$N$52-AF68-'Opciones financieras'!$O$52),0-'Opciones financieras'!$M$52*100*'Opciones financieras'!$O$52)</f>
        <v>0</v>
      </c>
      <c r="AP106" s="105">
        <f>IF(AF68&lt;'Opciones financieras'!$N$53,'Opciones financieras'!$M$53*100*('Opciones financieras'!$N$53-AF68-'Opciones financieras'!$O$53),0-'Opciones financieras'!$M$53*100*'Opciones financieras'!$O$53)</f>
        <v>0</v>
      </c>
      <c r="AQ106" s="105">
        <f>IF(AF68&lt;'Opciones financieras'!$N$54,'Opciones financieras'!$M$54*100*('Opciones financieras'!$N$54-AF68-'Opciones financieras'!$O$54),0-'Opciones financieras'!$M$54*100*'Opciones financieras'!$O$54)</f>
        <v>0</v>
      </c>
      <c r="AR106" s="105">
        <f>IF(AF68&lt;'Opciones financieras'!$N$55,'Opciones financieras'!$M$55*100*('Opciones financieras'!$N$55-AF68-'Opciones financieras'!$O$55),0-'Opciones financieras'!$M$55*100*'Opciones financieras'!$O$55)</f>
        <v>0</v>
      </c>
      <c r="AS106" s="105">
        <f>IF(AF68&lt;'Opciones financieras'!$N$56,'Opciones financieras'!$M$56*100*('Opciones financieras'!$N$56-AF68-'Opciones financieras'!$O$56),0-'Opciones financieras'!$M$56*100*'Opciones financieras'!$O$56)</f>
        <v>0</v>
      </c>
      <c r="AT106" s="105">
        <f>IF(AF68&lt;'Opciones financieras'!$N$57,'Opciones financieras'!$M$57*100*('Opciones financieras'!$N$57-AF68-'Opciones financieras'!$O$57),0-'Opciones financieras'!$M$57*100*'Opciones financieras'!$O$57)</f>
        <v>0</v>
      </c>
      <c r="AU106" s="105">
        <f>IF(AF68&lt;'Opciones financieras'!$N$58,'Opciones financieras'!$M$58*100*('Opciones financieras'!$N$58-AF68-'Opciones financieras'!$O$58),0-'Opciones financieras'!$M$58*100*'Opciones financieras'!$O$58)</f>
        <v>0</v>
      </c>
      <c r="AV106" s="105">
        <f>IF(AF68&lt;'Opciones financieras'!$N$59,'Opciones financieras'!$M$59*100*('Opciones financieras'!$N$59-AF68-'Opciones financieras'!$O$59),0-'Opciones financieras'!$M$59*100*'Opciones financieras'!$O$59)</f>
        <v>0</v>
      </c>
      <c r="AW106" s="105">
        <f>IF(AF68&lt;'Opciones financieras'!$N$60,'Opciones financieras'!$M$60*100*('Opciones financieras'!$N$60-AF68-'Opciones financieras'!$O$60),0-'Opciones financieras'!$M$60*100*'Opciones financieras'!$O$60)</f>
        <v>0</v>
      </c>
      <c r="AX106" s="105">
        <f>IF(AF68&lt;'Opciones financieras'!$N$61,'Opciones financieras'!$M$61*100*('Opciones financieras'!$N$61-AF68-'Opciones financieras'!$O$61),0-'Opciones financieras'!$M$61*100*'Opciones financieras'!$O$61)</f>
        <v>0</v>
      </c>
      <c r="AY106" s="105">
        <f>IF(AF68&lt;'Opciones financieras'!$N$62,'Opciones financieras'!$M$62*100*('Opciones financieras'!$N$62-AF68-'Opciones financieras'!$O$62),0-'Opciones financieras'!$M$62*100*'Opciones financieras'!$O$62)</f>
        <v>0</v>
      </c>
      <c r="AZ106" s="105">
        <f>IF(AF68&lt;'Opciones financieras'!$N$63,'Opciones financieras'!$M$63*100*('Opciones financieras'!$N$63-AF68-'Opciones financieras'!$O$63),0-'Opciones financieras'!$M$63*100*'Opciones financieras'!$O$63)</f>
        <v>0</v>
      </c>
    </row>
    <row r="107" spans="32:59" ht="15.75" customHeight="1">
      <c r="AG107" s="105">
        <f>IF(AF69&lt;'Opciones financieras'!$N$44,'Opciones financieras'!$M$44*100*('Opciones financieras'!$N$44-AF69-'Opciones financieras'!$O$44),0-'Opciones financieras'!$M$44*100*'Opciones financieras'!$O$44)</f>
        <v>0</v>
      </c>
      <c r="AH107" s="105">
        <f>IF(AF69&lt;'Opciones financieras'!$N$45,'Opciones financieras'!$M$45*100*('Opciones financieras'!$N$45-AF69-'Opciones financieras'!$O$45),0-'Opciones financieras'!$M$45*100*'Opciones financieras'!$O$45)</f>
        <v>0</v>
      </c>
      <c r="AI107" s="105">
        <f>IF(AF69&lt;'Opciones financieras'!$N$46,'Opciones financieras'!$M$46*100*('Opciones financieras'!$N$46-AF69-'Opciones financieras'!$O$46),0-'Opciones financieras'!$M$46*100*'Opciones financieras'!$O$46)</f>
        <v>0</v>
      </c>
      <c r="AJ107" s="105">
        <f>IF(AF69&lt;'Opciones financieras'!$N$47,'Opciones financieras'!$M$47*100*('Opciones financieras'!$N$47-AF69-'Opciones financieras'!$O$47),0-'Opciones financieras'!$M$47*100*'Opciones financieras'!$O$47)</f>
        <v>0</v>
      </c>
      <c r="AK107" s="105">
        <f>IF(AF69&lt;'Opciones financieras'!$N$48,'Opciones financieras'!$M$48*100*('Opciones financieras'!$N$48-AF69-'Opciones financieras'!$O$48),0-'Opciones financieras'!$M$48*100*'Opciones financieras'!$O$48)</f>
        <v>0</v>
      </c>
      <c r="AL107" s="105">
        <f>IF(AF69&lt;'Opciones financieras'!$N$49,'Opciones financieras'!$M$49*100*('Opciones financieras'!$N$49-AF69-'Opciones financieras'!$O$49),0-'Opciones financieras'!$M$49*100*'Opciones financieras'!$O$49)</f>
        <v>0</v>
      </c>
      <c r="AM107" s="105">
        <f>IF(AF69&lt;'Opciones financieras'!$N$50,'Opciones financieras'!$M$50*100*('Opciones financieras'!$N$50-AF69-'Opciones financieras'!$O$50),0-'Opciones financieras'!$M$50*100*'Opciones financieras'!$O$50)</f>
        <v>0</v>
      </c>
      <c r="AN107" s="105">
        <f>IF(AF69&lt;'Opciones financieras'!$N$51,'Opciones financieras'!$M$51*100*('Opciones financieras'!$N$51-AF69-'Opciones financieras'!$O$51),0-'Opciones financieras'!$M$51*100*'Opciones financieras'!$O$51)</f>
        <v>0</v>
      </c>
      <c r="AO107" s="105">
        <f>IF(AF69&lt;'Opciones financieras'!$N$52,'Opciones financieras'!$M$52*100*('Opciones financieras'!$N$52-AF69-'Opciones financieras'!$O$52),0-'Opciones financieras'!$M$52*100*'Opciones financieras'!$O$52)</f>
        <v>0</v>
      </c>
      <c r="AP107" s="105">
        <f>IF(AF69&lt;'Opciones financieras'!$N$53,'Opciones financieras'!$M$53*100*('Opciones financieras'!$N$53-AF69-'Opciones financieras'!$O$53),0-'Opciones financieras'!$M$53*100*'Opciones financieras'!$O$53)</f>
        <v>0</v>
      </c>
      <c r="AQ107" s="105">
        <f>IF(AF69&lt;'Opciones financieras'!$N$54,'Opciones financieras'!$M$54*100*('Opciones financieras'!$N$54-AF69-'Opciones financieras'!$O$54),0-'Opciones financieras'!$M$54*100*'Opciones financieras'!$O$54)</f>
        <v>0</v>
      </c>
      <c r="AR107" s="105">
        <f>IF(AF69&lt;'Opciones financieras'!$N$55,'Opciones financieras'!$M$55*100*('Opciones financieras'!$N$55-AF69-'Opciones financieras'!$O$55),0-'Opciones financieras'!$M$55*100*'Opciones financieras'!$O$55)</f>
        <v>0</v>
      </c>
      <c r="AS107" s="105">
        <f>IF(AF69&lt;'Opciones financieras'!$N$56,'Opciones financieras'!$M$56*100*('Opciones financieras'!$N$56-AF69-'Opciones financieras'!$O$56),0-'Opciones financieras'!$M$56*100*'Opciones financieras'!$O$56)</f>
        <v>0</v>
      </c>
      <c r="AT107" s="105">
        <f>IF(AF69&lt;'Opciones financieras'!$N$57,'Opciones financieras'!$M$57*100*('Opciones financieras'!$N$57-AF69-'Opciones financieras'!$O$57),0-'Opciones financieras'!$M$57*100*'Opciones financieras'!$O$57)</f>
        <v>0</v>
      </c>
      <c r="AU107" s="105">
        <f>IF(AF69&lt;'Opciones financieras'!$N$58,'Opciones financieras'!$M$58*100*('Opciones financieras'!$N$58-AF69-'Opciones financieras'!$O$58),0-'Opciones financieras'!$M$58*100*'Opciones financieras'!$O$58)</f>
        <v>0</v>
      </c>
      <c r="AV107" s="105">
        <f>IF(AF69&lt;'Opciones financieras'!$N$59,'Opciones financieras'!$M$59*100*('Opciones financieras'!$N$59-AF69-'Opciones financieras'!$O$59),0-'Opciones financieras'!$M$59*100*'Opciones financieras'!$O$59)</f>
        <v>0</v>
      </c>
      <c r="AW107" s="105">
        <f>IF(AF69&lt;'Opciones financieras'!$N$60,'Opciones financieras'!$M$60*100*('Opciones financieras'!$N$60-AF69-'Opciones financieras'!$O$60),0-'Opciones financieras'!$M$60*100*'Opciones financieras'!$O$60)</f>
        <v>0</v>
      </c>
      <c r="AX107" s="105">
        <f>IF(AF69&lt;'Opciones financieras'!$N$61,'Opciones financieras'!$M$61*100*('Opciones financieras'!$N$61-AF69-'Opciones financieras'!$O$61),0-'Opciones financieras'!$M$61*100*'Opciones financieras'!$O$61)</f>
        <v>0</v>
      </c>
      <c r="AY107" s="105">
        <f>IF(AF69&lt;'Opciones financieras'!$N$62,'Opciones financieras'!$M$62*100*('Opciones financieras'!$N$62-AF69-'Opciones financieras'!$O$62),0-'Opciones financieras'!$M$62*100*'Opciones financieras'!$O$62)</f>
        <v>0</v>
      </c>
      <c r="AZ107" s="105">
        <f>IF(AF69&lt;'Opciones financieras'!$N$63,'Opciones financieras'!$M$63*100*('Opciones financieras'!$N$63-AF69-'Opciones financieras'!$O$63),0-'Opciones financieras'!$M$63*100*'Opciones financieras'!$O$63)</f>
        <v>0</v>
      </c>
    </row>
    <row r="108" spans="32:59" ht="15.75" customHeight="1">
      <c r="AG108" s="105">
        <f>IF(AF70&lt;'Opciones financieras'!$N$44,'Opciones financieras'!$M$44*100*('Opciones financieras'!$N$44-AF70-'Opciones financieras'!$O$44),0-'Opciones financieras'!$M$44*100*'Opciones financieras'!$O$44)</f>
        <v>0</v>
      </c>
      <c r="AH108" s="105">
        <f>IF(AF70&lt;'Opciones financieras'!$N$45,'Opciones financieras'!$M$45*100*('Opciones financieras'!$N$45-AF70-'Opciones financieras'!$O$45),0-'Opciones financieras'!$M$45*100*'Opciones financieras'!$O$45)</f>
        <v>0</v>
      </c>
      <c r="AI108" s="105">
        <f>IF(AF70&lt;'Opciones financieras'!$N$46,'Opciones financieras'!$M$46*100*('Opciones financieras'!$N$46-AF70-'Opciones financieras'!$O$46),0-'Opciones financieras'!$M$46*100*'Opciones financieras'!$O$46)</f>
        <v>0</v>
      </c>
      <c r="AJ108" s="105">
        <f>IF(AF70&lt;'Opciones financieras'!$N$47,'Opciones financieras'!$M$47*100*('Opciones financieras'!$N$47-AF70-'Opciones financieras'!$O$47),0-'Opciones financieras'!$M$47*100*'Opciones financieras'!$O$47)</f>
        <v>0</v>
      </c>
      <c r="AK108" s="105">
        <f>IF(AF70&lt;'Opciones financieras'!$N$48,'Opciones financieras'!$M$48*100*('Opciones financieras'!$N$48-AF70-'Opciones financieras'!$O$48),0-'Opciones financieras'!$M$48*100*'Opciones financieras'!$O$48)</f>
        <v>0</v>
      </c>
      <c r="AL108" s="105">
        <f>IF(AF70&lt;'Opciones financieras'!$N$49,'Opciones financieras'!$M$49*100*('Opciones financieras'!$N$49-AF70-'Opciones financieras'!$O$49),0-'Opciones financieras'!$M$49*100*'Opciones financieras'!$O$49)</f>
        <v>0</v>
      </c>
      <c r="AM108" s="105">
        <f>IF(AF70&lt;'Opciones financieras'!$N$50,'Opciones financieras'!$M$50*100*('Opciones financieras'!$N$50-AF70-'Opciones financieras'!$O$50),0-'Opciones financieras'!$M$50*100*'Opciones financieras'!$O$50)</f>
        <v>0</v>
      </c>
      <c r="AN108" s="105">
        <f>IF(AF70&lt;'Opciones financieras'!$N$51,'Opciones financieras'!$M$51*100*('Opciones financieras'!$N$51-AF70-'Opciones financieras'!$O$51),0-'Opciones financieras'!$M$51*100*'Opciones financieras'!$O$51)</f>
        <v>0</v>
      </c>
      <c r="AO108" s="105">
        <f>IF(AF70&lt;'Opciones financieras'!$N$52,'Opciones financieras'!$M$52*100*('Opciones financieras'!$N$52-AF70-'Opciones financieras'!$O$52),0-'Opciones financieras'!$M$52*100*'Opciones financieras'!$O$52)</f>
        <v>0</v>
      </c>
      <c r="AP108" s="105">
        <f>IF(AF70&lt;'Opciones financieras'!$N$53,'Opciones financieras'!$M$53*100*('Opciones financieras'!$N$53-AF70-'Opciones financieras'!$O$53),0-'Opciones financieras'!$M$53*100*'Opciones financieras'!$O$53)</f>
        <v>0</v>
      </c>
      <c r="AQ108" s="105">
        <f>IF(AF70&lt;'Opciones financieras'!$N$54,'Opciones financieras'!$M$54*100*('Opciones financieras'!$N$54-AF70-'Opciones financieras'!$O$54),0-'Opciones financieras'!$M$54*100*'Opciones financieras'!$O$54)</f>
        <v>0</v>
      </c>
      <c r="AR108" s="105">
        <f>IF(AF70&lt;'Opciones financieras'!$N$55,'Opciones financieras'!$M$55*100*('Opciones financieras'!$N$55-AF70-'Opciones financieras'!$O$55),0-'Opciones financieras'!$M$55*100*'Opciones financieras'!$O$55)</f>
        <v>0</v>
      </c>
      <c r="AS108" s="105">
        <f>IF(AF70&lt;'Opciones financieras'!$N$56,'Opciones financieras'!$M$56*100*('Opciones financieras'!$N$56-AF70-'Opciones financieras'!$O$56),0-'Opciones financieras'!$M$56*100*'Opciones financieras'!$O$56)</f>
        <v>0</v>
      </c>
      <c r="AT108" s="105">
        <f>IF(AF70&lt;'Opciones financieras'!$N$57,'Opciones financieras'!$M$57*100*('Opciones financieras'!$N$57-AF70-'Opciones financieras'!$O$57),0-'Opciones financieras'!$M$57*100*'Opciones financieras'!$O$57)</f>
        <v>0</v>
      </c>
      <c r="AU108" s="105">
        <f>IF(AF70&lt;'Opciones financieras'!$N$58,'Opciones financieras'!$M$58*100*('Opciones financieras'!$N$58-AF70-'Opciones financieras'!$O$58),0-'Opciones financieras'!$M$58*100*'Opciones financieras'!$O$58)</f>
        <v>0</v>
      </c>
      <c r="AV108" s="105">
        <f>IF(AF70&lt;'Opciones financieras'!$N$59,'Opciones financieras'!$M$59*100*('Opciones financieras'!$N$59-AF70-'Opciones financieras'!$O$59),0-'Opciones financieras'!$M$59*100*'Opciones financieras'!$O$59)</f>
        <v>0</v>
      </c>
      <c r="AW108" s="105">
        <f>IF(AF70&lt;'Opciones financieras'!$N$60,'Opciones financieras'!$M$60*100*('Opciones financieras'!$N$60-AF70-'Opciones financieras'!$O$60),0-'Opciones financieras'!$M$60*100*'Opciones financieras'!$O$60)</f>
        <v>0</v>
      </c>
      <c r="AX108" s="105">
        <f>IF(AF70&lt;'Opciones financieras'!$N$61,'Opciones financieras'!$M$61*100*('Opciones financieras'!$N$61-AF70-'Opciones financieras'!$O$61),0-'Opciones financieras'!$M$61*100*'Opciones financieras'!$O$61)</f>
        <v>0</v>
      </c>
      <c r="AY108" s="105">
        <f>IF(AF70&lt;'Opciones financieras'!$N$62,'Opciones financieras'!$M$62*100*('Opciones financieras'!$N$62-AF70-'Opciones financieras'!$O$62),0-'Opciones financieras'!$M$62*100*'Opciones financieras'!$O$62)</f>
        <v>0</v>
      </c>
      <c r="AZ108" s="105">
        <f>IF(AF70&lt;'Opciones financieras'!$N$63,'Opciones financieras'!$M$63*100*('Opciones financieras'!$N$63-AF70-'Opciones financieras'!$O$63),0-'Opciones financieras'!$M$63*100*'Opciones financieras'!$O$63)</f>
        <v>0</v>
      </c>
    </row>
    <row r="109" spans="32:59" ht="15.75" customHeight="1">
      <c r="AG109" s="105">
        <f>IF(AF71&lt;'Opciones financieras'!$N$44,'Opciones financieras'!$M$44*100*('Opciones financieras'!$N$44-AF71-'Opciones financieras'!$O$44),0-'Opciones financieras'!$M$44*100*'Opciones financieras'!$O$44)</f>
        <v>0</v>
      </c>
      <c r="AH109" s="105">
        <f>IF(AF71&lt;'Opciones financieras'!$N$45,'Opciones financieras'!$M$45*100*('Opciones financieras'!$N$45-AF71-'Opciones financieras'!$O$45),0-'Opciones financieras'!$M$45*100*'Opciones financieras'!$O$45)</f>
        <v>0</v>
      </c>
      <c r="AI109" s="105">
        <f>IF(AF71&lt;'Opciones financieras'!$N$46,'Opciones financieras'!$M$46*100*('Opciones financieras'!$N$46-AF71-'Opciones financieras'!$O$46),0-'Opciones financieras'!$M$46*100*'Opciones financieras'!$O$46)</f>
        <v>0</v>
      </c>
      <c r="AJ109" s="105">
        <f>IF(AF71&lt;'Opciones financieras'!$N$47,'Opciones financieras'!$M$47*100*('Opciones financieras'!$N$47-AF71-'Opciones financieras'!$O$47),0-'Opciones financieras'!$M$47*100*'Opciones financieras'!$O$47)</f>
        <v>0</v>
      </c>
      <c r="AK109" s="105">
        <f>IF(AF71&lt;'Opciones financieras'!$N$48,'Opciones financieras'!$M$48*100*('Opciones financieras'!$N$48-AF71-'Opciones financieras'!$O$48),0-'Opciones financieras'!$M$48*100*'Opciones financieras'!$O$48)</f>
        <v>0</v>
      </c>
      <c r="AL109" s="105">
        <f>IF(AF71&lt;'Opciones financieras'!$N$49,'Opciones financieras'!$M$49*100*('Opciones financieras'!$N$49-AF71-'Opciones financieras'!$O$49),0-'Opciones financieras'!$M$49*100*'Opciones financieras'!$O$49)</f>
        <v>0</v>
      </c>
      <c r="AM109" s="105">
        <f>IF(AF71&lt;'Opciones financieras'!$N$50,'Opciones financieras'!$M$50*100*('Opciones financieras'!$N$50-AF71-'Opciones financieras'!$O$50),0-'Opciones financieras'!$M$50*100*'Opciones financieras'!$O$50)</f>
        <v>0</v>
      </c>
      <c r="AN109" s="105">
        <f>IF(AF71&lt;'Opciones financieras'!$N$51,'Opciones financieras'!$M$51*100*('Opciones financieras'!$N$51-AF71-'Opciones financieras'!$O$51),0-'Opciones financieras'!$M$51*100*'Opciones financieras'!$O$51)</f>
        <v>0</v>
      </c>
      <c r="AO109" s="105">
        <f>IF(AF71&lt;'Opciones financieras'!$N$52,'Opciones financieras'!$M$52*100*('Opciones financieras'!$N$52-AF71-'Opciones financieras'!$O$52),0-'Opciones financieras'!$M$52*100*'Opciones financieras'!$O$52)</f>
        <v>0</v>
      </c>
      <c r="AP109" s="105">
        <f>IF(AF71&lt;'Opciones financieras'!$N$53,'Opciones financieras'!$M$53*100*('Opciones financieras'!$N$53-AF71-'Opciones financieras'!$O$53),0-'Opciones financieras'!$M$53*100*'Opciones financieras'!$O$53)</f>
        <v>0</v>
      </c>
      <c r="AQ109" s="105">
        <f>IF(AF71&lt;'Opciones financieras'!$N$54,'Opciones financieras'!$M$54*100*('Opciones financieras'!$N$54-AF71-'Opciones financieras'!$O$54),0-'Opciones financieras'!$M$54*100*'Opciones financieras'!$O$54)</f>
        <v>0</v>
      </c>
      <c r="AR109" s="105">
        <f>IF(AF71&lt;'Opciones financieras'!$N$55,'Opciones financieras'!$M$55*100*('Opciones financieras'!$N$55-AF71-'Opciones financieras'!$O$55),0-'Opciones financieras'!$M$55*100*'Opciones financieras'!$O$55)</f>
        <v>0</v>
      </c>
      <c r="AS109" s="105">
        <f>IF(AF71&lt;'Opciones financieras'!$N$56,'Opciones financieras'!$M$56*100*('Opciones financieras'!$N$56-AF71-'Opciones financieras'!$O$56),0-'Opciones financieras'!$M$56*100*'Opciones financieras'!$O$56)</f>
        <v>0</v>
      </c>
      <c r="AT109" s="105">
        <f>IF(AF71&lt;'Opciones financieras'!$N$57,'Opciones financieras'!$M$57*100*('Opciones financieras'!$N$57-AF71-'Opciones financieras'!$O$57),0-'Opciones financieras'!$M$57*100*'Opciones financieras'!$O$57)</f>
        <v>0</v>
      </c>
      <c r="AU109" s="105">
        <f>IF(AF71&lt;'Opciones financieras'!$N$58,'Opciones financieras'!$M$58*100*('Opciones financieras'!$N$58-AF71-'Opciones financieras'!$O$58),0-'Opciones financieras'!$M$58*100*'Opciones financieras'!$O$58)</f>
        <v>0</v>
      </c>
      <c r="AV109" s="105">
        <f>IF(AF71&lt;'Opciones financieras'!$N$59,'Opciones financieras'!$M$59*100*('Opciones financieras'!$N$59-AF71-'Opciones financieras'!$O$59),0-'Opciones financieras'!$M$59*100*'Opciones financieras'!$O$59)</f>
        <v>0</v>
      </c>
      <c r="AW109" s="105">
        <f>IF(AF71&lt;'Opciones financieras'!$N$60,'Opciones financieras'!$M$60*100*('Opciones financieras'!$N$60-AF71-'Opciones financieras'!$O$60),0-'Opciones financieras'!$M$60*100*'Opciones financieras'!$O$60)</f>
        <v>0</v>
      </c>
      <c r="AX109" s="105">
        <f>IF(AF71&lt;'Opciones financieras'!$N$61,'Opciones financieras'!$M$61*100*('Opciones financieras'!$N$61-AF71-'Opciones financieras'!$O$61),0-'Opciones financieras'!$M$61*100*'Opciones financieras'!$O$61)</f>
        <v>0</v>
      </c>
      <c r="AY109" s="105">
        <f>IF(AF71&lt;'Opciones financieras'!$N$62,'Opciones financieras'!$M$62*100*('Opciones financieras'!$N$62-AF71-'Opciones financieras'!$O$62),0-'Opciones financieras'!$M$62*100*'Opciones financieras'!$O$62)</f>
        <v>0</v>
      </c>
      <c r="AZ109" s="105">
        <f>IF(AF71&lt;'Opciones financieras'!$N$63,'Opciones financieras'!$M$63*100*('Opciones financieras'!$N$63-AF71-'Opciones financieras'!$O$63),0-'Opciones financieras'!$M$63*100*'Opciones financieras'!$O$63)</f>
        <v>0</v>
      </c>
    </row>
    <row r="110" spans="32:59" ht="15.75" customHeight="1">
      <c r="AG110" s="105">
        <f>IF(AF72&lt;'Opciones financieras'!$N$44,'Opciones financieras'!$M$44*100*('Opciones financieras'!$N$44-AF72-'Opciones financieras'!$O$44),0-'Opciones financieras'!$M$44*100*'Opciones financieras'!$O$44)</f>
        <v>0</v>
      </c>
      <c r="AH110" s="105">
        <f>IF(AF72&lt;'Opciones financieras'!$N$45,'Opciones financieras'!$M$45*100*('Opciones financieras'!$N$45-AF72-'Opciones financieras'!$O$45),0-'Opciones financieras'!$M$45*100*'Opciones financieras'!$O$45)</f>
        <v>0</v>
      </c>
      <c r="AI110" s="105">
        <f>IF(AF72&lt;'Opciones financieras'!$N$46,'Opciones financieras'!$M$46*100*('Opciones financieras'!$N$46-AF72-'Opciones financieras'!$O$46),0-'Opciones financieras'!$M$46*100*'Opciones financieras'!$O$46)</f>
        <v>0</v>
      </c>
      <c r="AJ110" s="105">
        <f>IF(AF72&lt;'Opciones financieras'!$N$47,'Opciones financieras'!$M$47*100*('Opciones financieras'!$N$47-AF72-'Opciones financieras'!$O$47),0-'Opciones financieras'!$M$47*100*'Opciones financieras'!$O$47)</f>
        <v>0</v>
      </c>
      <c r="AK110" s="105">
        <f>IF(AF72&lt;'Opciones financieras'!$N$48,'Opciones financieras'!$M$48*100*('Opciones financieras'!$N$48-AF72-'Opciones financieras'!$O$48),0-'Opciones financieras'!$M$48*100*'Opciones financieras'!$O$48)</f>
        <v>0</v>
      </c>
      <c r="AL110" s="105">
        <f>IF(AF72&lt;'Opciones financieras'!$N$49,'Opciones financieras'!$M$49*100*('Opciones financieras'!$N$49-AF72-'Opciones financieras'!$O$49),0-'Opciones financieras'!$M$49*100*'Opciones financieras'!$O$49)</f>
        <v>0</v>
      </c>
      <c r="AM110" s="105">
        <f>IF(AF72&lt;'Opciones financieras'!$N$50,'Opciones financieras'!$M$50*100*('Opciones financieras'!$N$50-AF72-'Opciones financieras'!$O$50),0-'Opciones financieras'!$M$50*100*'Opciones financieras'!$O$50)</f>
        <v>0</v>
      </c>
      <c r="AN110" s="105">
        <f>IF(AF72&lt;'Opciones financieras'!$N$51,'Opciones financieras'!$M$51*100*('Opciones financieras'!$N$51-AF72-'Opciones financieras'!$O$51),0-'Opciones financieras'!$M$51*100*'Opciones financieras'!$O$51)</f>
        <v>0</v>
      </c>
      <c r="AO110" s="105">
        <f>IF(AF72&lt;'Opciones financieras'!$N$52,'Opciones financieras'!$M$52*100*('Opciones financieras'!$N$52-AF72-'Opciones financieras'!$O$52),0-'Opciones financieras'!$M$52*100*'Opciones financieras'!$O$52)</f>
        <v>0</v>
      </c>
      <c r="AP110" s="105">
        <f>IF(AF72&lt;'Opciones financieras'!$N$53,'Opciones financieras'!$M$53*100*('Opciones financieras'!$N$53-AF72-'Opciones financieras'!$O$53),0-'Opciones financieras'!$M$53*100*'Opciones financieras'!$O$53)</f>
        <v>0</v>
      </c>
      <c r="AQ110" s="105">
        <f>IF(AF72&lt;'Opciones financieras'!$N$54,'Opciones financieras'!$M$54*100*('Opciones financieras'!$N$54-AF72-'Opciones financieras'!$O$54),0-'Opciones financieras'!$M$54*100*'Opciones financieras'!$O$54)</f>
        <v>0</v>
      </c>
      <c r="AR110" s="105">
        <f>IF(AF72&lt;'Opciones financieras'!$N$55,'Opciones financieras'!$M$55*100*('Opciones financieras'!$N$55-AF72-'Opciones financieras'!$O$55),0-'Opciones financieras'!$M$55*100*'Opciones financieras'!$O$55)</f>
        <v>0</v>
      </c>
      <c r="AS110" s="105">
        <f>IF(AF72&lt;'Opciones financieras'!$N$56,'Opciones financieras'!$M$56*100*('Opciones financieras'!$N$56-AF72-'Opciones financieras'!$O$56),0-'Opciones financieras'!$M$56*100*'Opciones financieras'!$O$56)</f>
        <v>0</v>
      </c>
      <c r="AT110" s="105">
        <f>IF(AF72&lt;'Opciones financieras'!$N$57,'Opciones financieras'!$M$57*100*('Opciones financieras'!$N$57-AF72-'Opciones financieras'!$O$57),0-'Opciones financieras'!$M$57*100*'Opciones financieras'!$O$57)</f>
        <v>0</v>
      </c>
      <c r="AU110" s="105">
        <f>IF(AF72&lt;'Opciones financieras'!$N$58,'Opciones financieras'!$M$58*100*('Opciones financieras'!$N$58-AF72-'Opciones financieras'!$O$58),0-'Opciones financieras'!$M$58*100*'Opciones financieras'!$O$58)</f>
        <v>0</v>
      </c>
      <c r="AV110" s="105">
        <f>IF(AF72&lt;'Opciones financieras'!$N$59,'Opciones financieras'!$M$59*100*('Opciones financieras'!$N$59-AF72-'Opciones financieras'!$O$59),0-'Opciones financieras'!$M$59*100*'Opciones financieras'!$O$59)</f>
        <v>0</v>
      </c>
      <c r="AW110" s="105">
        <f>IF(AF72&lt;'Opciones financieras'!$N$60,'Opciones financieras'!$M$60*100*('Opciones financieras'!$N$60-AF72-'Opciones financieras'!$O$60),0-'Opciones financieras'!$M$60*100*'Opciones financieras'!$O$60)</f>
        <v>0</v>
      </c>
      <c r="AX110" s="105">
        <f>IF(AF72&lt;'Opciones financieras'!$N$61,'Opciones financieras'!$M$61*100*('Opciones financieras'!$N$61-AF72-'Opciones financieras'!$O$61),0-'Opciones financieras'!$M$61*100*'Opciones financieras'!$O$61)</f>
        <v>0</v>
      </c>
      <c r="AY110" s="105">
        <f>IF(AF72&lt;'Opciones financieras'!$N$62,'Opciones financieras'!$M$62*100*('Opciones financieras'!$N$62-AF72-'Opciones financieras'!$O$62),0-'Opciones financieras'!$M$62*100*'Opciones financieras'!$O$62)</f>
        <v>0</v>
      </c>
      <c r="AZ110" s="105">
        <f>IF(AF72&lt;'Opciones financieras'!$N$63,'Opciones financieras'!$M$63*100*('Opciones financieras'!$N$63-AF72-'Opciones financieras'!$O$63),0-'Opciones financieras'!$M$63*100*'Opciones financieras'!$O$63)</f>
        <v>0</v>
      </c>
    </row>
    <row r="111" spans="32:59" ht="15.75" customHeight="1">
      <c r="AG111" s="105">
        <f>IF(AF73&lt;'Opciones financieras'!$N$44,'Opciones financieras'!$M$44*100*('Opciones financieras'!$N$44-AF73-'Opciones financieras'!$O$44),0-'Opciones financieras'!$M$44*100*'Opciones financieras'!$O$44)</f>
        <v>0</v>
      </c>
      <c r="AH111" s="105">
        <f>IF(AF73&lt;'Opciones financieras'!$N$45,'Opciones financieras'!$M$45*100*('Opciones financieras'!$N$45-AF73-'Opciones financieras'!$O$45),0-'Opciones financieras'!$M$45*100*'Opciones financieras'!$O$45)</f>
        <v>0</v>
      </c>
      <c r="AI111" s="105">
        <f>IF(AF73&lt;'Opciones financieras'!$N$46,'Opciones financieras'!$M$46*100*('Opciones financieras'!$N$46-AF73-'Opciones financieras'!$O$46),0-'Opciones financieras'!$M$46*100*'Opciones financieras'!$O$46)</f>
        <v>0</v>
      </c>
      <c r="AJ111" s="105">
        <f>IF(AF73&lt;'Opciones financieras'!$N$47,'Opciones financieras'!$M$47*100*('Opciones financieras'!$N$47-AF73-'Opciones financieras'!$O$47),0-'Opciones financieras'!$M$47*100*'Opciones financieras'!$O$47)</f>
        <v>0</v>
      </c>
      <c r="AK111" s="105">
        <f>IF(AF73&lt;'Opciones financieras'!$N$48,'Opciones financieras'!$M$48*100*('Opciones financieras'!$N$48-AF73-'Opciones financieras'!$O$48),0-'Opciones financieras'!$M$48*100*'Opciones financieras'!$O$48)</f>
        <v>0</v>
      </c>
      <c r="AL111" s="105">
        <f>IF(AF73&lt;'Opciones financieras'!$N$49,'Opciones financieras'!$M$49*100*('Opciones financieras'!$N$49-AF73-'Opciones financieras'!$O$49),0-'Opciones financieras'!$M$49*100*'Opciones financieras'!$O$49)</f>
        <v>0</v>
      </c>
      <c r="AM111" s="105">
        <f>IF(AF73&lt;'Opciones financieras'!$N$50,'Opciones financieras'!$M$50*100*('Opciones financieras'!$N$50-AF73-'Opciones financieras'!$O$50),0-'Opciones financieras'!$M$50*100*'Opciones financieras'!$O$50)</f>
        <v>0</v>
      </c>
      <c r="AN111" s="105">
        <f>IF(AF73&lt;'Opciones financieras'!$N$51,'Opciones financieras'!$M$51*100*('Opciones financieras'!$N$51-AF73-'Opciones financieras'!$O$51),0-'Opciones financieras'!$M$51*100*'Opciones financieras'!$O$51)</f>
        <v>0</v>
      </c>
      <c r="AO111" s="105">
        <f>IF(AF73&lt;'Opciones financieras'!$N$52,'Opciones financieras'!$M$52*100*('Opciones financieras'!$N$52-AF73-'Opciones financieras'!$O$52),0-'Opciones financieras'!$M$52*100*'Opciones financieras'!$O$52)</f>
        <v>0</v>
      </c>
      <c r="AP111" s="105">
        <f>IF(AF73&lt;'Opciones financieras'!$N$53,'Opciones financieras'!$M$53*100*('Opciones financieras'!$N$53-AF73-'Opciones financieras'!$O$53),0-'Opciones financieras'!$M$53*100*'Opciones financieras'!$O$53)</f>
        <v>0</v>
      </c>
      <c r="AQ111" s="105">
        <f>IF(AF73&lt;'Opciones financieras'!$N$54,'Opciones financieras'!$M$54*100*('Opciones financieras'!$N$54-AF73-'Opciones financieras'!$O$54),0-'Opciones financieras'!$M$54*100*'Opciones financieras'!$O$54)</f>
        <v>0</v>
      </c>
      <c r="AR111" s="105">
        <f>IF(AF73&lt;'Opciones financieras'!$N$55,'Opciones financieras'!$M$55*100*('Opciones financieras'!$N$55-AF73-'Opciones financieras'!$O$55),0-'Opciones financieras'!$M$55*100*'Opciones financieras'!$O$55)</f>
        <v>0</v>
      </c>
      <c r="AS111" s="105">
        <f>IF(AF73&lt;'Opciones financieras'!$N$56,'Opciones financieras'!$M$56*100*('Opciones financieras'!$N$56-AF73-'Opciones financieras'!$O$56),0-'Opciones financieras'!$M$56*100*'Opciones financieras'!$O$56)</f>
        <v>0</v>
      </c>
      <c r="AT111" s="105">
        <f>IF(AF73&lt;'Opciones financieras'!$N$57,'Opciones financieras'!$M$57*100*('Opciones financieras'!$N$57-AF73-'Opciones financieras'!$O$57),0-'Opciones financieras'!$M$57*100*'Opciones financieras'!$O$57)</f>
        <v>0</v>
      </c>
      <c r="AU111" s="105">
        <f>IF(AF73&lt;'Opciones financieras'!$N$58,'Opciones financieras'!$M$58*100*('Opciones financieras'!$N$58-AF73-'Opciones financieras'!$O$58),0-'Opciones financieras'!$M$58*100*'Opciones financieras'!$O$58)</f>
        <v>0</v>
      </c>
      <c r="AV111" s="105">
        <f>IF(AF73&lt;'Opciones financieras'!$N$59,'Opciones financieras'!$M$59*100*('Opciones financieras'!$N$59-AF73-'Opciones financieras'!$O$59),0-'Opciones financieras'!$M$59*100*'Opciones financieras'!$O$59)</f>
        <v>0</v>
      </c>
      <c r="AW111" s="105">
        <f>IF(AF73&lt;'Opciones financieras'!$N$60,'Opciones financieras'!$M$60*100*('Opciones financieras'!$N$60-AF73-'Opciones financieras'!$O$60),0-'Opciones financieras'!$M$60*100*'Opciones financieras'!$O$60)</f>
        <v>0</v>
      </c>
      <c r="AX111" s="105">
        <f>IF(AF73&lt;'Opciones financieras'!$N$61,'Opciones financieras'!$M$61*100*('Opciones financieras'!$N$61-AF73-'Opciones financieras'!$O$61),0-'Opciones financieras'!$M$61*100*'Opciones financieras'!$O$61)</f>
        <v>0</v>
      </c>
      <c r="AY111" s="105">
        <f>IF(AF73&lt;'Opciones financieras'!$N$62,'Opciones financieras'!$M$62*100*('Opciones financieras'!$N$62-AF73-'Opciones financieras'!$O$62),0-'Opciones financieras'!$M$62*100*'Opciones financieras'!$O$62)</f>
        <v>0</v>
      </c>
      <c r="AZ111" s="105">
        <f>IF(AF73&lt;'Opciones financieras'!$N$63,'Opciones financieras'!$M$63*100*('Opciones financieras'!$N$63-AF73-'Opciones financieras'!$O$63),0-'Opciones financieras'!$M$63*100*'Opciones financieras'!$O$63)</f>
        <v>0</v>
      </c>
    </row>
    <row r="112" spans="32:59" ht="15.75" customHeight="1">
      <c r="AG112" s="105">
        <f>IF(AF74&lt;'Opciones financieras'!$N$44,'Opciones financieras'!$M$44*100*('Opciones financieras'!$N$44-AF74-'Opciones financieras'!$O$44),0-'Opciones financieras'!$M$44*100*'Opciones financieras'!$O$44)</f>
        <v>0</v>
      </c>
      <c r="AH112" s="105">
        <f>IF(AF74&lt;'Opciones financieras'!$N$45,'Opciones financieras'!$M$45*100*('Opciones financieras'!$N$45-AF74-'Opciones financieras'!$O$45),0-'Opciones financieras'!$M$45*100*'Opciones financieras'!$O$45)</f>
        <v>0</v>
      </c>
      <c r="AI112" s="105">
        <f>IF(AF74&lt;'Opciones financieras'!$N$46,'Opciones financieras'!$M$46*100*('Opciones financieras'!$N$46-AF74-'Opciones financieras'!$O$46),0-'Opciones financieras'!$M$46*100*'Opciones financieras'!$O$46)</f>
        <v>0</v>
      </c>
      <c r="AJ112" s="105">
        <f>IF(AF74&lt;'Opciones financieras'!$N$47,'Opciones financieras'!$M$47*100*('Opciones financieras'!$N$47-AF74-'Opciones financieras'!$O$47),0-'Opciones financieras'!$M$47*100*'Opciones financieras'!$O$47)</f>
        <v>0</v>
      </c>
      <c r="AK112" s="105">
        <f>IF(AF74&lt;'Opciones financieras'!$N$48,'Opciones financieras'!$M$48*100*('Opciones financieras'!$N$48-AF74-'Opciones financieras'!$O$48),0-'Opciones financieras'!$M$48*100*'Opciones financieras'!$O$48)</f>
        <v>0</v>
      </c>
      <c r="AL112" s="105">
        <f>IF(AF74&lt;'Opciones financieras'!$N$49,'Opciones financieras'!$M$49*100*('Opciones financieras'!$N$49-AF74-'Opciones financieras'!$O$49),0-'Opciones financieras'!$M$49*100*'Opciones financieras'!$O$49)</f>
        <v>0</v>
      </c>
      <c r="AM112" s="105">
        <f>IF(AF74&lt;'Opciones financieras'!$N$50,'Opciones financieras'!$M$50*100*('Opciones financieras'!$N$50-AF74-'Opciones financieras'!$O$50),0-'Opciones financieras'!$M$50*100*'Opciones financieras'!$O$50)</f>
        <v>0</v>
      </c>
      <c r="AN112" s="105">
        <f>IF(AF74&lt;'Opciones financieras'!$N$51,'Opciones financieras'!$M$51*100*('Opciones financieras'!$N$51-AF74-'Opciones financieras'!$O$51),0-'Opciones financieras'!$M$51*100*'Opciones financieras'!$O$51)</f>
        <v>0</v>
      </c>
      <c r="AO112" s="105">
        <f>IF(AF74&lt;'Opciones financieras'!$N$52,'Opciones financieras'!$M$52*100*('Opciones financieras'!$N$52-AF74-'Opciones financieras'!$O$52),0-'Opciones financieras'!$M$52*100*'Opciones financieras'!$O$52)</f>
        <v>0</v>
      </c>
      <c r="AP112" s="105">
        <f>IF(AF74&lt;'Opciones financieras'!$N$53,'Opciones financieras'!$M$53*100*('Opciones financieras'!$N$53-AF74-'Opciones financieras'!$O$53),0-'Opciones financieras'!$M$53*100*'Opciones financieras'!$O$53)</f>
        <v>0</v>
      </c>
      <c r="AQ112" s="105">
        <f>IF(AF74&lt;'Opciones financieras'!$N$54,'Opciones financieras'!$M$54*100*('Opciones financieras'!$N$54-AF74-'Opciones financieras'!$O$54),0-'Opciones financieras'!$M$54*100*'Opciones financieras'!$O$54)</f>
        <v>0</v>
      </c>
      <c r="AR112" s="105">
        <f>IF(AF74&lt;'Opciones financieras'!$N$55,'Opciones financieras'!$M$55*100*('Opciones financieras'!$N$55-AF74-'Opciones financieras'!$O$55),0-'Opciones financieras'!$M$55*100*'Opciones financieras'!$O$55)</f>
        <v>0</v>
      </c>
      <c r="AS112" s="105">
        <f>IF(AF74&lt;'Opciones financieras'!$N$56,'Opciones financieras'!$M$56*100*('Opciones financieras'!$N$56-AF74-'Opciones financieras'!$O$56),0-'Opciones financieras'!$M$56*100*'Opciones financieras'!$O$56)</f>
        <v>0</v>
      </c>
      <c r="AT112" s="105">
        <f>IF(AF74&lt;'Opciones financieras'!$N$57,'Opciones financieras'!$M$57*100*('Opciones financieras'!$N$57-AF74-'Opciones financieras'!$O$57),0-'Opciones financieras'!$M$57*100*'Opciones financieras'!$O$57)</f>
        <v>0</v>
      </c>
      <c r="AU112" s="105">
        <f>IF(AF74&lt;'Opciones financieras'!$N$58,'Opciones financieras'!$M$58*100*('Opciones financieras'!$N$58-AF74-'Opciones financieras'!$O$58),0-'Opciones financieras'!$M$58*100*'Opciones financieras'!$O$58)</f>
        <v>0</v>
      </c>
      <c r="AV112" s="105">
        <f>IF(AF74&lt;'Opciones financieras'!$N$59,'Opciones financieras'!$M$59*100*('Opciones financieras'!$N$59-AF74-'Opciones financieras'!$O$59),0-'Opciones financieras'!$M$59*100*'Opciones financieras'!$O$59)</f>
        <v>0</v>
      </c>
      <c r="AW112" s="105">
        <f>IF(AF74&lt;'Opciones financieras'!$N$60,'Opciones financieras'!$M$60*100*('Opciones financieras'!$N$60-AF74-'Opciones financieras'!$O$60),0-'Opciones financieras'!$M$60*100*'Opciones financieras'!$O$60)</f>
        <v>0</v>
      </c>
      <c r="AX112" s="105">
        <f>IF(AF74&lt;'Opciones financieras'!$N$61,'Opciones financieras'!$M$61*100*('Opciones financieras'!$N$61-AF74-'Opciones financieras'!$O$61),0-'Opciones financieras'!$M$61*100*'Opciones financieras'!$O$61)</f>
        <v>0</v>
      </c>
      <c r="AY112" s="105">
        <f>IF(AF74&lt;'Opciones financieras'!$N$62,'Opciones financieras'!$M$62*100*('Opciones financieras'!$N$62-AF74-'Opciones financieras'!$O$62),0-'Opciones financieras'!$M$62*100*'Opciones financieras'!$O$62)</f>
        <v>0</v>
      </c>
      <c r="AZ112" s="105">
        <f>IF(AF74&lt;'Opciones financieras'!$N$63,'Opciones financieras'!$M$63*100*('Opciones financieras'!$N$63-AF74-'Opciones financieras'!$O$63),0-'Opciones financieras'!$M$63*100*'Opciones financieras'!$O$63)</f>
        <v>0</v>
      </c>
    </row>
    <row r="113" spans="33:52" ht="15.75" customHeight="1">
      <c r="AG113" s="105">
        <f>IF(AF75&lt;'Opciones financieras'!$N$44,'Opciones financieras'!$M$44*100*('Opciones financieras'!$N$44-AF75-'Opciones financieras'!$O$44),0-'Opciones financieras'!$M$44*100*'Opciones financieras'!$O$44)</f>
        <v>0</v>
      </c>
      <c r="AH113" s="105">
        <f>IF(AF75&lt;'Opciones financieras'!$N$45,'Opciones financieras'!$M$45*100*('Opciones financieras'!$N$45-AF75-'Opciones financieras'!$O$45),0-'Opciones financieras'!$M$45*100*'Opciones financieras'!$O$45)</f>
        <v>0</v>
      </c>
      <c r="AI113" s="105">
        <f>IF(AF75&lt;'Opciones financieras'!$N$46,'Opciones financieras'!$M$46*100*('Opciones financieras'!$N$46-AF75-'Opciones financieras'!$O$46),0-'Opciones financieras'!$M$46*100*'Opciones financieras'!$O$46)</f>
        <v>0</v>
      </c>
      <c r="AJ113" s="105">
        <f>IF(AF75&lt;'Opciones financieras'!$N$47,'Opciones financieras'!$M$47*100*('Opciones financieras'!$N$47-AF75-'Opciones financieras'!$O$47),0-'Opciones financieras'!$M$47*100*'Opciones financieras'!$O$47)</f>
        <v>0</v>
      </c>
      <c r="AK113" s="105">
        <f>IF(AF75&lt;'Opciones financieras'!$N$48,'Opciones financieras'!$M$48*100*('Opciones financieras'!$N$48-AF75-'Opciones financieras'!$O$48),0-'Opciones financieras'!$M$48*100*'Opciones financieras'!$O$48)</f>
        <v>0</v>
      </c>
      <c r="AL113" s="105">
        <f>IF(AF75&lt;'Opciones financieras'!$N$49,'Opciones financieras'!$M$49*100*('Opciones financieras'!$N$49-AF75-'Opciones financieras'!$O$49),0-'Opciones financieras'!$M$49*100*'Opciones financieras'!$O$49)</f>
        <v>0</v>
      </c>
      <c r="AM113" s="105">
        <f>IF(AF75&lt;'Opciones financieras'!$N$50,'Opciones financieras'!$M$50*100*('Opciones financieras'!$N$50-AF75-'Opciones financieras'!$O$50),0-'Opciones financieras'!$M$50*100*'Opciones financieras'!$O$50)</f>
        <v>0</v>
      </c>
      <c r="AN113" s="105">
        <f>IF(AF75&lt;'Opciones financieras'!$N$51,'Opciones financieras'!$M$51*100*('Opciones financieras'!$N$51-AF75-'Opciones financieras'!$O$51),0-'Opciones financieras'!$M$51*100*'Opciones financieras'!$O$51)</f>
        <v>0</v>
      </c>
      <c r="AO113" s="105">
        <f>IF(AF75&lt;'Opciones financieras'!$N$52,'Opciones financieras'!$M$52*100*('Opciones financieras'!$N$52-AF75-'Opciones financieras'!$O$52),0-'Opciones financieras'!$M$52*100*'Opciones financieras'!$O$52)</f>
        <v>0</v>
      </c>
      <c r="AP113" s="105">
        <f>IF(AF75&lt;'Opciones financieras'!$N$53,'Opciones financieras'!$M$53*100*('Opciones financieras'!$N$53-AF75-'Opciones financieras'!$O$53),0-'Opciones financieras'!$M$53*100*'Opciones financieras'!$O$53)</f>
        <v>0</v>
      </c>
      <c r="AQ113" s="105">
        <f>IF(AF75&lt;'Opciones financieras'!$N$54,'Opciones financieras'!$M$54*100*('Opciones financieras'!$N$54-AF75-'Opciones financieras'!$O$54),0-'Opciones financieras'!$M$54*100*'Opciones financieras'!$O$54)</f>
        <v>0</v>
      </c>
      <c r="AR113" s="105">
        <f>IF(AF75&lt;'Opciones financieras'!$N$55,'Opciones financieras'!$M$55*100*('Opciones financieras'!$N$55-AF75-'Opciones financieras'!$O$55),0-'Opciones financieras'!$M$55*100*'Opciones financieras'!$O$55)</f>
        <v>0</v>
      </c>
      <c r="AS113" s="105">
        <f>IF(AF75&lt;'Opciones financieras'!$N$56,'Opciones financieras'!$M$56*100*('Opciones financieras'!$N$56-AF75-'Opciones financieras'!$O$56),0-'Opciones financieras'!$M$56*100*'Opciones financieras'!$O$56)</f>
        <v>0</v>
      </c>
      <c r="AT113" s="105">
        <f>IF(AF75&lt;'Opciones financieras'!$N$57,'Opciones financieras'!$M$57*100*('Opciones financieras'!$N$57-AF75-'Opciones financieras'!$O$57),0-'Opciones financieras'!$M$57*100*'Opciones financieras'!$O$57)</f>
        <v>0</v>
      </c>
      <c r="AU113" s="105">
        <f>IF(AF75&lt;'Opciones financieras'!$N$58,'Opciones financieras'!$M$58*100*('Opciones financieras'!$N$58-AF75-'Opciones financieras'!$O$58),0-'Opciones financieras'!$M$58*100*'Opciones financieras'!$O$58)</f>
        <v>0</v>
      </c>
      <c r="AV113" s="105">
        <f>IF(AF75&lt;'Opciones financieras'!$N$59,'Opciones financieras'!$M$59*100*('Opciones financieras'!$N$59-AF75-'Opciones financieras'!$O$59),0-'Opciones financieras'!$M$59*100*'Opciones financieras'!$O$59)</f>
        <v>0</v>
      </c>
      <c r="AW113" s="105">
        <f>IF(AF75&lt;'Opciones financieras'!$N$60,'Opciones financieras'!$M$60*100*('Opciones financieras'!$N$60-AF75-'Opciones financieras'!$O$60),0-'Opciones financieras'!$M$60*100*'Opciones financieras'!$O$60)</f>
        <v>0</v>
      </c>
      <c r="AX113" s="105">
        <f>IF(AF75&lt;'Opciones financieras'!$N$61,'Opciones financieras'!$M$61*100*('Opciones financieras'!$N$61-AF75-'Opciones financieras'!$O$61),0-'Opciones financieras'!$M$61*100*'Opciones financieras'!$O$61)</f>
        <v>0</v>
      </c>
      <c r="AY113" s="105">
        <f>IF(AF75&lt;'Opciones financieras'!$N$62,'Opciones financieras'!$M$62*100*('Opciones financieras'!$N$62-AF75-'Opciones financieras'!$O$62),0-'Opciones financieras'!$M$62*100*'Opciones financieras'!$O$62)</f>
        <v>0</v>
      </c>
      <c r="AZ113" s="105">
        <f>IF(AF75&lt;'Opciones financieras'!$N$63,'Opciones financieras'!$M$63*100*('Opciones financieras'!$N$63-AF75-'Opciones financieras'!$O$63),0-'Opciones financieras'!$M$63*100*'Opciones financieras'!$O$63)</f>
        <v>0</v>
      </c>
    </row>
    <row r="114" spans="33:52" ht="15.75" customHeight="1">
      <c r="AG114" s="105">
        <f>IF(AF76&lt;'Opciones financieras'!$N$44,'Opciones financieras'!$M$44*100*('Opciones financieras'!$N$44-AF76-'Opciones financieras'!$O$44),0-'Opciones financieras'!$M$44*100*'Opciones financieras'!$O$44)</f>
        <v>0</v>
      </c>
      <c r="AH114" s="105">
        <f>IF(AF76&lt;'Opciones financieras'!$N$45,'Opciones financieras'!$M$45*100*('Opciones financieras'!$N$45-AF76-'Opciones financieras'!$O$45),0-'Opciones financieras'!$M$45*100*'Opciones financieras'!$O$45)</f>
        <v>0</v>
      </c>
      <c r="AI114" s="105">
        <f>IF(AF76&lt;'Opciones financieras'!$N$46,'Opciones financieras'!$M$46*100*('Opciones financieras'!$N$46-AF76-'Opciones financieras'!$O$46),0-'Opciones financieras'!$M$46*100*'Opciones financieras'!$O$46)</f>
        <v>0</v>
      </c>
      <c r="AJ114" s="105">
        <f>IF(AF76&lt;'Opciones financieras'!$N$47,'Opciones financieras'!$M$47*100*('Opciones financieras'!$N$47-AF76-'Opciones financieras'!$O$47),0-'Opciones financieras'!$M$47*100*'Opciones financieras'!$O$47)</f>
        <v>0</v>
      </c>
      <c r="AK114" s="105">
        <f>IF(AF76&lt;'Opciones financieras'!$N$48,'Opciones financieras'!$M$48*100*('Opciones financieras'!$N$48-AF76-'Opciones financieras'!$O$48),0-'Opciones financieras'!$M$48*100*'Opciones financieras'!$O$48)</f>
        <v>0</v>
      </c>
      <c r="AL114" s="105">
        <f>IF(AF76&lt;'Opciones financieras'!$N$49,'Opciones financieras'!$M$49*100*('Opciones financieras'!$N$49-AF76-'Opciones financieras'!$O$49),0-'Opciones financieras'!$M$49*100*'Opciones financieras'!$O$49)</f>
        <v>0</v>
      </c>
      <c r="AM114" s="105">
        <f>IF(AF76&lt;'Opciones financieras'!$N$50,'Opciones financieras'!$M$50*100*('Opciones financieras'!$N$50-AF76-'Opciones financieras'!$O$50),0-'Opciones financieras'!$M$50*100*'Opciones financieras'!$O$50)</f>
        <v>0</v>
      </c>
      <c r="AN114" s="105">
        <f>IF(AF76&lt;'Opciones financieras'!$N$51,'Opciones financieras'!$M$51*100*('Opciones financieras'!$N$51-AF76-'Opciones financieras'!$O$51),0-'Opciones financieras'!$M$51*100*'Opciones financieras'!$O$51)</f>
        <v>0</v>
      </c>
      <c r="AO114" s="105">
        <f>IF(AF76&lt;'Opciones financieras'!$N$52,'Opciones financieras'!$M$52*100*('Opciones financieras'!$N$52-AF76-'Opciones financieras'!$O$52),0-'Opciones financieras'!$M$52*100*'Opciones financieras'!$O$52)</f>
        <v>0</v>
      </c>
      <c r="AP114" s="105">
        <f>IF(AF76&lt;'Opciones financieras'!$N$53,'Opciones financieras'!$M$53*100*('Opciones financieras'!$N$53-AF76-'Opciones financieras'!$O$53),0-'Opciones financieras'!$M$53*100*'Opciones financieras'!$O$53)</f>
        <v>0</v>
      </c>
      <c r="AQ114" s="105">
        <f>IF(AF76&lt;'Opciones financieras'!$N$54,'Opciones financieras'!$M$54*100*('Opciones financieras'!$N$54-AF76-'Opciones financieras'!$O$54),0-'Opciones financieras'!$M$54*100*'Opciones financieras'!$O$54)</f>
        <v>0</v>
      </c>
      <c r="AR114" s="105">
        <f>IF(AF76&lt;'Opciones financieras'!$N$55,'Opciones financieras'!$M$55*100*('Opciones financieras'!$N$55-AF76-'Opciones financieras'!$O$55),0-'Opciones financieras'!$M$55*100*'Opciones financieras'!$O$55)</f>
        <v>0</v>
      </c>
      <c r="AS114" s="105">
        <f>IF(AF76&lt;'Opciones financieras'!$N$56,'Opciones financieras'!$M$56*100*('Opciones financieras'!$N$56-AF76-'Opciones financieras'!$O$56),0-'Opciones financieras'!$M$56*100*'Opciones financieras'!$O$56)</f>
        <v>0</v>
      </c>
      <c r="AT114" s="105">
        <f>IF(AF76&lt;'Opciones financieras'!$N$57,'Opciones financieras'!$M$57*100*('Opciones financieras'!$N$57-AF76-'Opciones financieras'!$O$57),0-'Opciones financieras'!$M$57*100*'Opciones financieras'!$O$57)</f>
        <v>0</v>
      </c>
      <c r="AU114" s="105">
        <f>IF(AF76&lt;'Opciones financieras'!$N$58,'Opciones financieras'!$M$58*100*('Opciones financieras'!$N$58-AF76-'Opciones financieras'!$O$58),0-'Opciones financieras'!$M$58*100*'Opciones financieras'!$O$58)</f>
        <v>0</v>
      </c>
      <c r="AV114" s="105">
        <f>IF(AF76&lt;'Opciones financieras'!$N$59,'Opciones financieras'!$M$59*100*('Opciones financieras'!$N$59-AF76-'Opciones financieras'!$O$59),0-'Opciones financieras'!$M$59*100*'Opciones financieras'!$O$59)</f>
        <v>0</v>
      </c>
      <c r="AW114" s="105">
        <f>IF(AF76&lt;'Opciones financieras'!$N$60,'Opciones financieras'!$M$60*100*('Opciones financieras'!$N$60-AF76-'Opciones financieras'!$O$60),0-'Opciones financieras'!$M$60*100*'Opciones financieras'!$O$60)</f>
        <v>0</v>
      </c>
      <c r="AX114" s="105">
        <f>IF(AF76&lt;'Opciones financieras'!$N$61,'Opciones financieras'!$M$61*100*('Opciones financieras'!$N$61-AF76-'Opciones financieras'!$O$61),0-'Opciones financieras'!$M$61*100*'Opciones financieras'!$O$61)</f>
        <v>0</v>
      </c>
      <c r="AY114" s="105">
        <f>IF(AF76&lt;'Opciones financieras'!$N$62,'Opciones financieras'!$M$62*100*('Opciones financieras'!$N$62-AF76-'Opciones financieras'!$O$62),0-'Opciones financieras'!$M$62*100*'Opciones financieras'!$O$62)</f>
        <v>0</v>
      </c>
      <c r="AZ114" s="105">
        <f>IF(AF76&lt;'Opciones financieras'!$N$63,'Opciones financieras'!$M$63*100*('Opciones financieras'!$N$63-AF76-'Opciones financieras'!$O$63),0-'Opciones financieras'!$M$63*100*'Opciones financieras'!$O$63)</f>
        <v>0</v>
      </c>
    </row>
    <row r="115" spans="33:52" ht="15.75" customHeight="1">
      <c r="AG115" s="105">
        <f>IF(AF77&lt;'Opciones financieras'!$N$44,'Opciones financieras'!$M$44*100*('Opciones financieras'!$N$44-AF77-'Opciones financieras'!$O$44),0-'Opciones financieras'!$M$44*100*'Opciones financieras'!$O$44)</f>
        <v>0</v>
      </c>
      <c r="AH115" s="105">
        <f>IF(AF77&lt;'Opciones financieras'!$N$45,'Opciones financieras'!$M$45*100*('Opciones financieras'!$N$45-AF77-'Opciones financieras'!$O$45),0-'Opciones financieras'!$M$45*100*'Opciones financieras'!$O$45)</f>
        <v>0</v>
      </c>
      <c r="AI115" s="105">
        <f>IF(AF77&lt;'Opciones financieras'!$N$46,'Opciones financieras'!$M$46*100*('Opciones financieras'!$N$46-AF77-'Opciones financieras'!$O$46),0-'Opciones financieras'!$M$46*100*'Opciones financieras'!$O$46)</f>
        <v>0</v>
      </c>
      <c r="AJ115" s="105">
        <f>IF(AF77&lt;'Opciones financieras'!$N$47,'Opciones financieras'!$M$47*100*('Opciones financieras'!$N$47-AF77-'Opciones financieras'!$O$47),0-'Opciones financieras'!$M$47*100*'Opciones financieras'!$O$47)</f>
        <v>0</v>
      </c>
      <c r="AK115" s="105">
        <f>IF(AF77&lt;'Opciones financieras'!$N$48,'Opciones financieras'!$M$48*100*('Opciones financieras'!$N$48-AF77-'Opciones financieras'!$O$48),0-'Opciones financieras'!$M$48*100*'Opciones financieras'!$O$48)</f>
        <v>0</v>
      </c>
      <c r="AL115" s="105">
        <f>IF(AF77&lt;'Opciones financieras'!$N$49,'Opciones financieras'!$M$49*100*('Opciones financieras'!$N$49-AF77-'Opciones financieras'!$O$49),0-'Opciones financieras'!$M$49*100*'Opciones financieras'!$O$49)</f>
        <v>0</v>
      </c>
      <c r="AM115" s="105">
        <f>IF(AF77&lt;'Opciones financieras'!$N$50,'Opciones financieras'!$M$50*100*('Opciones financieras'!$N$50-AF77-'Opciones financieras'!$O$50),0-'Opciones financieras'!$M$50*100*'Opciones financieras'!$O$50)</f>
        <v>0</v>
      </c>
      <c r="AN115" s="105">
        <f>IF(AF77&lt;'Opciones financieras'!$N$51,'Opciones financieras'!$M$51*100*('Opciones financieras'!$N$51-AF77-'Opciones financieras'!$O$51),0-'Opciones financieras'!$M$51*100*'Opciones financieras'!$O$51)</f>
        <v>0</v>
      </c>
      <c r="AO115" s="105">
        <f>IF(AF77&lt;'Opciones financieras'!$N$52,'Opciones financieras'!$M$52*100*('Opciones financieras'!$N$52-AF77-'Opciones financieras'!$O$52),0-'Opciones financieras'!$M$52*100*'Opciones financieras'!$O$52)</f>
        <v>0</v>
      </c>
      <c r="AP115" s="105">
        <f>IF(AF77&lt;'Opciones financieras'!$N$53,'Opciones financieras'!$M$53*100*('Opciones financieras'!$N$53-AF77-'Opciones financieras'!$O$53),0-'Opciones financieras'!$M$53*100*'Opciones financieras'!$O$53)</f>
        <v>0</v>
      </c>
      <c r="AQ115" s="105">
        <f>IF(AF77&lt;'Opciones financieras'!$N$54,'Opciones financieras'!$M$54*100*('Opciones financieras'!$N$54-AF77-'Opciones financieras'!$O$54),0-'Opciones financieras'!$M$54*100*'Opciones financieras'!$O$54)</f>
        <v>0</v>
      </c>
      <c r="AR115" s="105">
        <f>IF(AF77&lt;'Opciones financieras'!$N$55,'Opciones financieras'!$M$55*100*('Opciones financieras'!$N$55-AF77-'Opciones financieras'!$O$55),0-'Opciones financieras'!$M$55*100*'Opciones financieras'!$O$55)</f>
        <v>0</v>
      </c>
      <c r="AS115" s="105">
        <f>IF(AF77&lt;'Opciones financieras'!$N$56,'Opciones financieras'!$M$56*100*('Opciones financieras'!$N$56-AF77-'Opciones financieras'!$O$56),0-'Opciones financieras'!$M$56*100*'Opciones financieras'!$O$56)</f>
        <v>0</v>
      </c>
      <c r="AT115" s="105">
        <f>IF(AF77&lt;'Opciones financieras'!$N$57,'Opciones financieras'!$M$57*100*('Opciones financieras'!$N$57-AF77-'Opciones financieras'!$O$57),0-'Opciones financieras'!$M$57*100*'Opciones financieras'!$O$57)</f>
        <v>0</v>
      </c>
      <c r="AU115" s="105">
        <f>IF(AF77&lt;'Opciones financieras'!$N$58,'Opciones financieras'!$M$58*100*('Opciones financieras'!$N$58-AF77-'Opciones financieras'!$O$58),0-'Opciones financieras'!$M$58*100*'Opciones financieras'!$O$58)</f>
        <v>0</v>
      </c>
      <c r="AV115" s="105">
        <f>IF(AF77&lt;'Opciones financieras'!$N$59,'Opciones financieras'!$M$59*100*('Opciones financieras'!$N$59-AF77-'Opciones financieras'!$O$59),0-'Opciones financieras'!$M$59*100*'Opciones financieras'!$O$59)</f>
        <v>0</v>
      </c>
      <c r="AW115" s="105">
        <f>IF(AF77&lt;'Opciones financieras'!$N$60,'Opciones financieras'!$M$60*100*('Opciones financieras'!$N$60-AF77-'Opciones financieras'!$O$60),0-'Opciones financieras'!$M$60*100*'Opciones financieras'!$O$60)</f>
        <v>0</v>
      </c>
      <c r="AX115" s="105">
        <f>IF(AF77&lt;'Opciones financieras'!$N$61,'Opciones financieras'!$M$61*100*('Opciones financieras'!$N$61-AF77-'Opciones financieras'!$O$61),0-'Opciones financieras'!$M$61*100*'Opciones financieras'!$O$61)</f>
        <v>0</v>
      </c>
      <c r="AY115" s="105">
        <f>IF(AF77&lt;'Opciones financieras'!$N$62,'Opciones financieras'!$M$62*100*('Opciones financieras'!$N$62-AF77-'Opciones financieras'!$O$62),0-'Opciones financieras'!$M$62*100*'Opciones financieras'!$O$62)</f>
        <v>0</v>
      </c>
      <c r="AZ115" s="105">
        <f>IF(AF77&lt;'Opciones financieras'!$N$63,'Opciones financieras'!$M$63*100*('Opciones financieras'!$N$63-AF77-'Opciones financieras'!$O$63),0-'Opciones financieras'!$M$63*100*'Opciones financieras'!$O$63)</f>
        <v>0</v>
      </c>
    </row>
    <row r="116" spans="33:52" ht="15.75" customHeight="1">
      <c r="AG116" s="105">
        <f>IF(AF78&lt;'Opciones financieras'!$N$44,'Opciones financieras'!$M$44*100*('Opciones financieras'!$N$44-AF78-'Opciones financieras'!$O$44),0-'Opciones financieras'!$M$44*100*'Opciones financieras'!$O$44)</f>
        <v>0</v>
      </c>
      <c r="AH116" s="105">
        <f>IF(AF78&lt;'Opciones financieras'!$N$45,'Opciones financieras'!$M$45*100*('Opciones financieras'!$N$45-AF78-'Opciones financieras'!$O$45),0-'Opciones financieras'!$M$45*100*'Opciones financieras'!$O$45)</f>
        <v>0</v>
      </c>
      <c r="AI116" s="105">
        <f>IF(AF78&lt;'Opciones financieras'!$N$46,'Opciones financieras'!$M$46*100*('Opciones financieras'!$N$46-AF78-'Opciones financieras'!$O$46),0-'Opciones financieras'!$M$46*100*'Opciones financieras'!$O$46)</f>
        <v>0</v>
      </c>
      <c r="AJ116" s="105">
        <f>IF(AF78&lt;'Opciones financieras'!$N$47,'Opciones financieras'!$M$47*100*('Opciones financieras'!$N$47-AF78-'Opciones financieras'!$O$47),0-'Opciones financieras'!$M$47*100*'Opciones financieras'!$O$47)</f>
        <v>0</v>
      </c>
      <c r="AK116" s="105">
        <f>IF(AF78&lt;'Opciones financieras'!$N$48,'Opciones financieras'!$M$48*100*('Opciones financieras'!$N$48-AF78-'Opciones financieras'!$O$48),0-'Opciones financieras'!$M$48*100*'Opciones financieras'!$O$48)</f>
        <v>0</v>
      </c>
      <c r="AL116" s="105">
        <f>IF(AF78&lt;'Opciones financieras'!$N$49,'Opciones financieras'!$M$49*100*('Opciones financieras'!$N$49-AF78-'Opciones financieras'!$O$49),0-'Opciones financieras'!$M$49*100*'Opciones financieras'!$O$49)</f>
        <v>0</v>
      </c>
      <c r="AM116" s="105">
        <f>IF(AF78&lt;'Opciones financieras'!$N$50,'Opciones financieras'!$M$50*100*('Opciones financieras'!$N$50-AF78-'Opciones financieras'!$O$50),0-'Opciones financieras'!$M$50*100*'Opciones financieras'!$O$50)</f>
        <v>0</v>
      </c>
      <c r="AN116" s="105">
        <f>IF(AF78&lt;'Opciones financieras'!$N$51,'Opciones financieras'!$M$51*100*('Opciones financieras'!$N$51-AF78-'Opciones financieras'!$O$51),0-'Opciones financieras'!$M$51*100*'Opciones financieras'!$O$51)</f>
        <v>0</v>
      </c>
      <c r="AO116" s="105">
        <f>IF(AF78&lt;'Opciones financieras'!$N$52,'Opciones financieras'!$M$52*100*('Opciones financieras'!$N$52-AF78-'Opciones financieras'!$O$52),0-'Opciones financieras'!$M$52*100*'Opciones financieras'!$O$52)</f>
        <v>0</v>
      </c>
      <c r="AP116" s="105">
        <f>IF(AF78&lt;'Opciones financieras'!$N$53,'Opciones financieras'!$M$53*100*('Opciones financieras'!$N$53-AF78-'Opciones financieras'!$O$53),0-'Opciones financieras'!$M$53*100*'Opciones financieras'!$O$53)</f>
        <v>0</v>
      </c>
      <c r="AQ116" s="105">
        <f>IF(AF78&lt;'Opciones financieras'!$N$54,'Opciones financieras'!$M$54*100*('Opciones financieras'!$N$54-AF78-'Opciones financieras'!$O$54),0-'Opciones financieras'!$M$54*100*'Opciones financieras'!$O$54)</f>
        <v>0</v>
      </c>
      <c r="AR116" s="105">
        <f>IF(AF78&lt;'Opciones financieras'!$N$55,'Opciones financieras'!$M$55*100*('Opciones financieras'!$N$55-AF78-'Opciones financieras'!$O$55),0-'Opciones financieras'!$M$55*100*'Opciones financieras'!$O$55)</f>
        <v>0</v>
      </c>
      <c r="AS116" s="105">
        <f>IF(AF78&lt;'Opciones financieras'!$N$56,'Opciones financieras'!$M$56*100*('Opciones financieras'!$N$56-AF78-'Opciones financieras'!$O$56),0-'Opciones financieras'!$M$56*100*'Opciones financieras'!$O$56)</f>
        <v>0</v>
      </c>
      <c r="AT116" s="105">
        <f>IF(AF78&lt;'Opciones financieras'!$N$57,'Opciones financieras'!$M$57*100*('Opciones financieras'!$N$57-AF78-'Opciones financieras'!$O$57),0-'Opciones financieras'!$M$57*100*'Opciones financieras'!$O$57)</f>
        <v>0</v>
      </c>
      <c r="AU116" s="105">
        <f>IF(AF78&lt;'Opciones financieras'!$N$58,'Opciones financieras'!$M$58*100*('Opciones financieras'!$N$58-AF78-'Opciones financieras'!$O$58),0-'Opciones financieras'!$M$58*100*'Opciones financieras'!$O$58)</f>
        <v>0</v>
      </c>
      <c r="AV116" s="105">
        <f>IF(AF78&lt;'Opciones financieras'!$N$59,'Opciones financieras'!$M$59*100*('Opciones financieras'!$N$59-AF78-'Opciones financieras'!$O$59),0-'Opciones financieras'!$M$59*100*'Opciones financieras'!$O$59)</f>
        <v>0</v>
      </c>
      <c r="AW116" s="105">
        <f>IF(AF78&lt;'Opciones financieras'!$N$60,'Opciones financieras'!$M$60*100*('Opciones financieras'!$N$60-AF78-'Opciones financieras'!$O$60),0-'Opciones financieras'!$M$60*100*'Opciones financieras'!$O$60)</f>
        <v>0</v>
      </c>
      <c r="AX116" s="105">
        <f>IF(AF78&lt;'Opciones financieras'!$N$61,'Opciones financieras'!$M$61*100*('Opciones financieras'!$N$61-AF78-'Opciones financieras'!$O$61),0-'Opciones financieras'!$M$61*100*'Opciones financieras'!$O$61)</f>
        <v>0</v>
      </c>
      <c r="AY116" s="105">
        <f>IF(AF78&lt;'Opciones financieras'!$N$62,'Opciones financieras'!$M$62*100*('Opciones financieras'!$N$62-AF78-'Opciones financieras'!$O$62),0-'Opciones financieras'!$M$62*100*'Opciones financieras'!$O$62)</f>
        <v>0</v>
      </c>
      <c r="AZ116" s="105">
        <f>IF(AF78&lt;'Opciones financieras'!$N$63,'Opciones financieras'!$M$63*100*('Opciones financieras'!$N$63-AF78-'Opciones financieras'!$O$63),0-'Opciones financieras'!$M$63*100*'Opciones financieras'!$O$63)</f>
        <v>0</v>
      </c>
    </row>
    <row r="117" spans="33:52" ht="15.75" customHeight="1">
      <c r="AG117" s="105">
        <f>IF(AF79&lt;'Opciones financieras'!$N$44,'Opciones financieras'!$M$44*100*('Opciones financieras'!$N$44-AF79-'Opciones financieras'!$O$44),0-'Opciones financieras'!$M$44*100*'Opciones financieras'!$O$44)</f>
        <v>0</v>
      </c>
      <c r="AH117" s="105">
        <f>IF(AF79&lt;'Opciones financieras'!$N$45,'Opciones financieras'!$M$45*100*('Opciones financieras'!$N$45-AF79-'Opciones financieras'!$O$45),0-'Opciones financieras'!$M$45*100*'Opciones financieras'!$O$45)</f>
        <v>0</v>
      </c>
      <c r="AI117" s="105">
        <f>IF(AF79&lt;'Opciones financieras'!$N$46,'Opciones financieras'!$M$46*100*('Opciones financieras'!$N$46-AF79-'Opciones financieras'!$O$46),0-'Opciones financieras'!$M$46*100*'Opciones financieras'!$O$46)</f>
        <v>0</v>
      </c>
      <c r="AJ117" s="105">
        <f>IF(AF79&lt;'Opciones financieras'!$N$47,'Opciones financieras'!$M$47*100*('Opciones financieras'!$N$47-AF79-'Opciones financieras'!$O$47),0-'Opciones financieras'!$M$47*100*'Opciones financieras'!$O$47)</f>
        <v>0</v>
      </c>
      <c r="AK117" s="105">
        <f>IF(AF79&lt;'Opciones financieras'!$N$48,'Opciones financieras'!$M$48*100*('Opciones financieras'!$N$48-AF79-'Opciones financieras'!$O$48),0-'Opciones financieras'!$M$48*100*'Opciones financieras'!$O$48)</f>
        <v>0</v>
      </c>
      <c r="AL117" s="105">
        <f>IF(AF79&lt;'Opciones financieras'!$N$49,'Opciones financieras'!$M$49*100*('Opciones financieras'!$N$49-AF79-'Opciones financieras'!$O$49),0-'Opciones financieras'!$M$49*100*'Opciones financieras'!$O$49)</f>
        <v>0</v>
      </c>
      <c r="AM117" s="105">
        <f>IF(AF79&lt;'Opciones financieras'!$N$50,'Opciones financieras'!$M$50*100*('Opciones financieras'!$N$50-AF79-'Opciones financieras'!$O$50),0-'Opciones financieras'!$M$50*100*'Opciones financieras'!$O$50)</f>
        <v>0</v>
      </c>
      <c r="AN117" s="105">
        <f>IF(AF79&lt;'Opciones financieras'!$N$51,'Opciones financieras'!$M$51*100*('Opciones financieras'!$N$51-AF79-'Opciones financieras'!$O$51),0-'Opciones financieras'!$M$51*100*'Opciones financieras'!$O$51)</f>
        <v>0</v>
      </c>
      <c r="AO117" s="105">
        <f>IF(AF79&lt;'Opciones financieras'!$N$52,'Opciones financieras'!$M$52*100*('Opciones financieras'!$N$52-AF79-'Opciones financieras'!$O$52),0-'Opciones financieras'!$M$52*100*'Opciones financieras'!$O$52)</f>
        <v>0</v>
      </c>
      <c r="AP117" s="105">
        <f>IF(AF79&lt;'Opciones financieras'!$N$53,'Opciones financieras'!$M$53*100*('Opciones financieras'!$N$53-AF79-'Opciones financieras'!$O$53),0-'Opciones financieras'!$M$53*100*'Opciones financieras'!$O$53)</f>
        <v>0</v>
      </c>
      <c r="AQ117" s="105">
        <f>IF(AF79&lt;'Opciones financieras'!$N$54,'Opciones financieras'!$M$54*100*('Opciones financieras'!$N$54-AF79-'Opciones financieras'!$O$54),0-'Opciones financieras'!$M$54*100*'Opciones financieras'!$O$54)</f>
        <v>0</v>
      </c>
      <c r="AR117" s="105">
        <f>IF(AF79&lt;'Opciones financieras'!$N$55,'Opciones financieras'!$M$55*100*('Opciones financieras'!$N$55-AF79-'Opciones financieras'!$O$55),0-'Opciones financieras'!$M$55*100*'Opciones financieras'!$O$55)</f>
        <v>0</v>
      </c>
      <c r="AS117" s="105">
        <f>IF(AF79&lt;'Opciones financieras'!$N$56,'Opciones financieras'!$M$56*100*('Opciones financieras'!$N$56-AF79-'Opciones financieras'!$O$56),0-'Opciones financieras'!$M$56*100*'Opciones financieras'!$O$56)</f>
        <v>0</v>
      </c>
      <c r="AT117" s="105">
        <f>IF(AF79&lt;'Opciones financieras'!$N$57,'Opciones financieras'!$M$57*100*('Opciones financieras'!$N$57-AF79-'Opciones financieras'!$O$57),0-'Opciones financieras'!$M$57*100*'Opciones financieras'!$O$57)</f>
        <v>0</v>
      </c>
      <c r="AU117" s="105">
        <f>IF(AF79&lt;'Opciones financieras'!$N$58,'Opciones financieras'!$M$58*100*('Opciones financieras'!$N$58-AF79-'Opciones financieras'!$O$58),0-'Opciones financieras'!$M$58*100*'Opciones financieras'!$O$58)</f>
        <v>0</v>
      </c>
      <c r="AV117" s="105">
        <f>IF(AF79&lt;'Opciones financieras'!$N$59,'Opciones financieras'!$M$59*100*('Opciones financieras'!$N$59-AF79-'Opciones financieras'!$O$59),0-'Opciones financieras'!$M$59*100*'Opciones financieras'!$O$59)</f>
        <v>0</v>
      </c>
      <c r="AW117" s="105">
        <f>IF(AF79&lt;'Opciones financieras'!$N$60,'Opciones financieras'!$M$60*100*('Opciones financieras'!$N$60-AF79-'Opciones financieras'!$O$60),0-'Opciones financieras'!$M$60*100*'Opciones financieras'!$O$60)</f>
        <v>0</v>
      </c>
      <c r="AX117" s="105">
        <f>IF(AF79&lt;'Opciones financieras'!$N$61,'Opciones financieras'!$M$61*100*('Opciones financieras'!$N$61-AF79-'Opciones financieras'!$O$61),0-'Opciones financieras'!$M$61*100*'Opciones financieras'!$O$61)</f>
        <v>0</v>
      </c>
      <c r="AY117" s="105">
        <f>IF(AF79&lt;'Opciones financieras'!$N$62,'Opciones financieras'!$M$62*100*('Opciones financieras'!$N$62-AF79-'Opciones financieras'!$O$62),0-'Opciones financieras'!$M$62*100*'Opciones financieras'!$O$62)</f>
        <v>0</v>
      </c>
      <c r="AZ117" s="105">
        <f>IF(AF79&lt;'Opciones financieras'!$N$63,'Opciones financieras'!$M$63*100*('Opciones financieras'!$N$63-AF79-'Opciones financieras'!$O$63),0-'Opciones financieras'!$M$63*100*'Opciones financieras'!$O$63)</f>
        <v>0</v>
      </c>
    </row>
    <row r="118" spans="33:52" ht="15.75" customHeight="1">
      <c r="AG118" s="105">
        <f>IF(AF80&lt;'Opciones financieras'!$N$44,'Opciones financieras'!$M$44*100*('Opciones financieras'!$N$44-AF80-'Opciones financieras'!$O$44),0-'Opciones financieras'!$M$44*100*'Opciones financieras'!$O$44)</f>
        <v>0</v>
      </c>
      <c r="AH118" s="105">
        <f>IF(AF80&lt;'Opciones financieras'!$N$45,'Opciones financieras'!$M$45*100*('Opciones financieras'!$N$45-AF80-'Opciones financieras'!$O$45),0-'Opciones financieras'!$M$45*100*'Opciones financieras'!$O$45)</f>
        <v>0</v>
      </c>
      <c r="AI118" s="105">
        <f>IF(AF80&lt;'Opciones financieras'!$N$46,'Opciones financieras'!$M$46*100*('Opciones financieras'!$N$46-AF80-'Opciones financieras'!$O$46),0-'Opciones financieras'!$M$46*100*'Opciones financieras'!$O$46)</f>
        <v>0</v>
      </c>
      <c r="AJ118" s="105">
        <f>IF(AF80&lt;'Opciones financieras'!$N$47,'Opciones financieras'!$M$47*100*('Opciones financieras'!$N$47-AF80-'Opciones financieras'!$O$47),0-'Opciones financieras'!$M$47*100*'Opciones financieras'!$O$47)</f>
        <v>0</v>
      </c>
      <c r="AK118" s="105">
        <f>IF(AF80&lt;'Opciones financieras'!$N$48,'Opciones financieras'!$M$48*100*('Opciones financieras'!$N$48-AF80-'Opciones financieras'!$O$48),0-'Opciones financieras'!$M$48*100*'Opciones financieras'!$O$48)</f>
        <v>0</v>
      </c>
      <c r="AL118" s="105">
        <f>IF(AF80&lt;'Opciones financieras'!$N$49,'Opciones financieras'!$M$49*100*('Opciones financieras'!$N$49-AF80-'Opciones financieras'!$O$49),0-'Opciones financieras'!$M$49*100*'Opciones financieras'!$O$49)</f>
        <v>0</v>
      </c>
      <c r="AM118" s="105">
        <f>IF(AF80&lt;'Opciones financieras'!$N$50,'Opciones financieras'!$M$50*100*('Opciones financieras'!$N$50-AF80-'Opciones financieras'!$O$50),0-'Opciones financieras'!$M$50*100*'Opciones financieras'!$O$50)</f>
        <v>0</v>
      </c>
      <c r="AN118" s="105">
        <f>IF(AF80&lt;'Opciones financieras'!$N$51,'Opciones financieras'!$M$51*100*('Opciones financieras'!$N$51-AF80-'Opciones financieras'!$O$51),0-'Opciones financieras'!$M$51*100*'Opciones financieras'!$O$51)</f>
        <v>0</v>
      </c>
      <c r="AO118" s="105">
        <f>IF(AF80&lt;'Opciones financieras'!$N$52,'Opciones financieras'!$M$52*100*('Opciones financieras'!$N$52-AF80-'Opciones financieras'!$O$52),0-'Opciones financieras'!$M$52*100*'Opciones financieras'!$O$52)</f>
        <v>0</v>
      </c>
      <c r="AP118" s="105">
        <f>IF(AF80&lt;'Opciones financieras'!$N$53,'Opciones financieras'!$M$53*100*('Opciones financieras'!$N$53-AF80-'Opciones financieras'!$O$53),0-'Opciones financieras'!$M$53*100*'Opciones financieras'!$O$53)</f>
        <v>0</v>
      </c>
      <c r="AQ118" s="105">
        <f>IF(AF80&lt;'Opciones financieras'!$N$54,'Opciones financieras'!$M$54*100*('Opciones financieras'!$N$54-AF80-'Opciones financieras'!$O$54),0-'Opciones financieras'!$M$54*100*'Opciones financieras'!$O$54)</f>
        <v>0</v>
      </c>
      <c r="AR118" s="105">
        <f>IF(AF80&lt;'Opciones financieras'!$N$55,'Opciones financieras'!$M$55*100*('Opciones financieras'!$N$55-AF80-'Opciones financieras'!$O$55),0-'Opciones financieras'!$M$55*100*'Opciones financieras'!$O$55)</f>
        <v>0</v>
      </c>
      <c r="AS118" s="105">
        <f>IF(AF80&lt;'Opciones financieras'!$N$56,'Opciones financieras'!$M$56*100*('Opciones financieras'!$N$56-AF80-'Opciones financieras'!$O$56),0-'Opciones financieras'!$M$56*100*'Opciones financieras'!$O$56)</f>
        <v>0</v>
      </c>
      <c r="AT118" s="105">
        <f>IF(AF80&lt;'Opciones financieras'!$N$57,'Opciones financieras'!$M$57*100*('Opciones financieras'!$N$57-AF80-'Opciones financieras'!$O$57),0-'Opciones financieras'!$M$57*100*'Opciones financieras'!$O$57)</f>
        <v>0</v>
      </c>
      <c r="AU118" s="105">
        <f>IF(AF80&lt;'Opciones financieras'!$N$58,'Opciones financieras'!$M$58*100*('Opciones financieras'!$N$58-AF80-'Opciones financieras'!$O$58),0-'Opciones financieras'!$M$58*100*'Opciones financieras'!$O$58)</f>
        <v>0</v>
      </c>
      <c r="AV118" s="105">
        <f>IF(AF80&lt;'Opciones financieras'!$N$59,'Opciones financieras'!$M$59*100*('Opciones financieras'!$N$59-AF80-'Opciones financieras'!$O$59),0-'Opciones financieras'!$M$59*100*'Opciones financieras'!$O$59)</f>
        <v>0</v>
      </c>
      <c r="AW118" s="105">
        <f>IF(AF80&lt;'Opciones financieras'!$N$60,'Opciones financieras'!$M$60*100*('Opciones financieras'!$N$60-AF80-'Opciones financieras'!$O$60),0-'Opciones financieras'!$M$60*100*'Opciones financieras'!$O$60)</f>
        <v>0</v>
      </c>
      <c r="AX118" s="105">
        <f>IF(AF80&lt;'Opciones financieras'!$N$61,'Opciones financieras'!$M$61*100*('Opciones financieras'!$N$61-AF80-'Opciones financieras'!$O$61),0-'Opciones financieras'!$M$61*100*'Opciones financieras'!$O$61)</f>
        <v>0</v>
      </c>
      <c r="AY118" s="105">
        <f>IF(AF80&lt;'Opciones financieras'!$N$62,'Opciones financieras'!$M$62*100*('Opciones financieras'!$N$62-AF80-'Opciones financieras'!$O$62),0-'Opciones financieras'!$M$62*100*'Opciones financieras'!$O$62)</f>
        <v>0</v>
      </c>
      <c r="AZ118" s="105">
        <f>IF(AF80&lt;'Opciones financieras'!$N$63,'Opciones financieras'!$M$63*100*('Opciones financieras'!$N$63-AF80-'Opciones financieras'!$O$63),0-'Opciones financieras'!$M$63*100*'Opciones financieras'!$O$63)</f>
        <v>0</v>
      </c>
    </row>
    <row r="119" spans="33:52" ht="15.75" customHeight="1">
      <c r="AG119" s="105">
        <f>IF(AF81&lt;'Opciones financieras'!$N$44,'Opciones financieras'!$M$44*100*('Opciones financieras'!$N$44-AF81-'Opciones financieras'!$O$44),0-'Opciones financieras'!$M$44*100*'Opciones financieras'!$O$44)</f>
        <v>0</v>
      </c>
      <c r="AH119" s="105">
        <f>IF(AF81&lt;'Opciones financieras'!$N$45,'Opciones financieras'!$M$45*100*('Opciones financieras'!$N$45-AF81-'Opciones financieras'!$O$45),0-'Opciones financieras'!$M$45*100*'Opciones financieras'!$O$45)</f>
        <v>0</v>
      </c>
      <c r="AI119" s="105">
        <f>IF(AF81&lt;'Opciones financieras'!$N$46,'Opciones financieras'!$M$46*100*('Opciones financieras'!$N$46-AF81-'Opciones financieras'!$O$46),0-'Opciones financieras'!$M$46*100*'Opciones financieras'!$O$46)</f>
        <v>0</v>
      </c>
      <c r="AJ119" s="105">
        <f>IF(AF81&lt;'Opciones financieras'!$N$47,'Opciones financieras'!$M$47*100*('Opciones financieras'!$N$47-AF81-'Opciones financieras'!$O$47),0-'Opciones financieras'!$M$47*100*'Opciones financieras'!$O$47)</f>
        <v>0</v>
      </c>
      <c r="AK119" s="105">
        <f>IF(AF81&lt;'Opciones financieras'!$N$48,'Opciones financieras'!$M$48*100*('Opciones financieras'!$N$48-AF81-'Opciones financieras'!$O$48),0-'Opciones financieras'!$M$48*100*'Opciones financieras'!$O$48)</f>
        <v>0</v>
      </c>
      <c r="AL119" s="105">
        <f>IF(AF81&lt;'Opciones financieras'!$N$49,'Opciones financieras'!$M$49*100*('Opciones financieras'!$N$49-AF81-'Opciones financieras'!$O$49),0-'Opciones financieras'!$M$49*100*'Opciones financieras'!$O$49)</f>
        <v>0</v>
      </c>
      <c r="AM119" s="105">
        <f>IF(AF81&lt;'Opciones financieras'!$N$50,'Opciones financieras'!$M$50*100*('Opciones financieras'!$N$50-AF81-'Opciones financieras'!$O$50),0-'Opciones financieras'!$M$50*100*'Opciones financieras'!$O$50)</f>
        <v>0</v>
      </c>
      <c r="AN119" s="105">
        <f>IF(AF81&lt;'Opciones financieras'!$N$51,'Opciones financieras'!$M$51*100*('Opciones financieras'!$N$51-AF81-'Opciones financieras'!$O$51),0-'Opciones financieras'!$M$51*100*'Opciones financieras'!$O$51)</f>
        <v>0</v>
      </c>
      <c r="AO119" s="105">
        <f>IF(AF81&lt;'Opciones financieras'!$N$52,'Opciones financieras'!$M$52*100*('Opciones financieras'!$N$52-AF81-'Opciones financieras'!$O$52),0-'Opciones financieras'!$M$52*100*'Opciones financieras'!$O$52)</f>
        <v>0</v>
      </c>
      <c r="AP119" s="105">
        <f>IF(AF81&lt;'Opciones financieras'!$N$53,'Opciones financieras'!$M$53*100*('Opciones financieras'!$N$53-AF81-'Opciones financieras'!$O$53),0-'Opciones financieras'!$M$53*100*'Opciones financieras'!$O$53)</f>
        <v>0</v>
      </c>
      <c r="AQ119" s="105">
        <f>IF(AF81&lt;'Opciones financieras'!$N$54,'Opciones financieras'!$M$54*100*('Opciones financieras'!$N$54-AF81-'Opciones financieras'!$O$54),0-'Opciones financieras'!$M$54*100*'Opciones financieras'!$O$54)</f>
        <v>0</v>
      </c>
      <c r="AR119" s="105">
        <f>IF(AF81&lt;'Opciones financieras'!$N$55,'Opciones financieras'!$M$55*100*('Opciones financieras'!$N$55-AF81-'Opciones financieras'!$O$55),0-'Opciones financieras'!$M$55*100*'Opciones financieras'!$O$55)</f>
        <v>0</v>
      </c>
      <c r="AS119" s="105">
        <f>IF(AF81&lt;'Opciones financieras'!$N$56,'Opciones financieras'!$M$56*100*('Opciones financieras'!$N$56-AF81-'Opciones financieras'!$O$56),0-'Opciones financieras'!$M$56*100*'Opciones financieras'!$O$56)</f>
        <v>0</v>
      </c>
      <c r="AT119" s="105">
        <f>IF(AF81&lt;'Opciones financieras'!$N$57,'Opciones financieras'!$M$57*100*('Opciones financieras'!$N$57-AF81-'Opciones financieras'!$O$57),0-'Opciones financieras'!$M$57*100*'Opciones financieras'!$O$57)</f>
        <v>0</v>
      </c>
      <c r="AU119" s="105">
        <f>IF(AF81&lt;'Opciones financieras'!$N$58,'Opciones financieras'!$M$58*100*('Opciones financieras'!$N$58-AF81-'Opciones financieras'!$O$58),0-'Opciones financieras'!$M$58*100*'Opciones financieras'!$O$58)</f>
        <v>0</v>
      </c>
      <c r="AV119" s="105">
        <f>IF(AF81&lt;'Opciones financieras'!$N$59,'Opciones financieras'!$M$59*100*('Opciones financieras'!$N$59-AF81-'Opciones financieras'!$O$59),0-'Opciones financieras'!$M$59*100*'Opciones financieras'!$O$59)</f>
        <v>0</v>
      </c>
      <c r="AW119" s="105">
        <f>IF(AF81&lt;'Opciones financieras'!$N$60,'Opciones financieras'!$M$60*100*('Opciones financieras'!$N$60-AF81-'Opciones financieras'!$O$60),0-'Opciones financieras'!$M$60*100*'Opciones financieras'!$O$60)</f>
        <v>0</v>
      </c>
      <c r="AX119" s="105">
        <f>IF(AF81&lt;'Opciones financieras'!$N$61,'Opciones financieras'!$M$61*100*('Opciones financieras'!$N$61-AF81-'Opciones financieras'!$O$61),0-'Opciones financieras'!$M$61*100*'Opciones financieras'!$O$61)</f>
        <v>0</v>
      </c>
      <c r="AY119" s="105">
        <f>IF(AF81&lt;'Opciones financieras'!$N$62,'Opciones financieras'!$M$62*100*('Opciones financieras'!$N$62-AF81-'Opciones financieras'!$O$62),0-'Opciones financieras'!$M$62*100*'Opciones financieras'!$O$62)</f>
        <v>0</v>
      </c>
      <c r="AZ119" s="105">
        <f>IF(AF81&lt;'Opciones financieras'!$N$63,'Opciones financieras'!$M$63*100*('Opciones financieras'!$N$63-AF81-'Opciones financieras'!$O$63),0-'Opciones financieras'!$M$63*100*'Opciones financieras'!$O$63)</f>
        <v>0</v>
      </c>
    </row>
    <row r="120" spans="33:52" ht="15.75" customHeight="1">
      <c r="AG120" s="105">
        <f>IF(AF82&lt;'Opciones financieras'!$N$44,'Opciones financieras'!$M$44*100*('Opciones financieras'!$N$44-AF82-'Opciones financieras'!$O$44),0-'Opciones financieras'!$M$44*100*'Opciones financieras'!$O$44)</f>
        <v>0</v>
      </c>
      <c r="AH120" s="105">
        <f>IF(AF82&lt;'Opciones financieras'!$N$45,'Opciones financieras'!$M$45*100*('Opciones financieras'!$N$45-AF82-'Opciones financieras'!$O$45),0-'Opciones financieras'!$M$45*100*'Opciones financieras'!$O$45)</f>
        <v>0</v>
      </c>
      <c r="AI120" s="105">
        <f>IF(AF82&lt;'Opciones financieras'!$N$46,'Opciones financieras'!$M$46*100*('Opciones financieras'!$N$46-AF82-'Opciones financieras'!$O$46),0-'Opciones financieras'!$M$46*100*'Opciones financieras'!$O$46)</f>
        <v>0</v>
      </c>
      <c r="AJ120" s="105">
        <f>IF(AF82&lt;'Opciones financieras'!$N$47,'Opciones financieras'!$M$47*100*('Opciones financieras'!$N$47-AF82-'Opciones financieras'!$O$47),0-'Opciones financieras'!$M$47*100*'Opciones financieras'!$O$47)</f>
        <v>0</v>
      </c>
      <c r="AK120" s="105">
        <f>IF(AF82&lt;'Opciones financieras'!$N$48,'Opciones financieras'!$M$48*100*('Opciones financieras'!$N$48-AF82-'Opciones financieras'!$O$48),0-'Opciones financieras'!$M$48*100*'Opciones financieras'!$O$48)</f>
        <v>0</v>
      </c>
      <c r="AL120" s="105">
        <f>IF(AF82&lt;'Opciones financieras'!$N$49,'Opciones financieras'!$M$49*100*('Opciones financieras'!$N$49-AF82-'Opciones financieras'!$O$49),0-'Opciones financieras'!$M$49*100*'Opciones financieras'!$O$49)</f>
        <v>0</v>
      </c>
      <c r="AM120" s="105">
        <f>IF(AF82&lt;'Opciones financieras'!$N$50,'Opciones financieras'!$M$50*100*('Opciones financieras'!$N$50-AF82-'Opciones financieras'!$O$50),0-'Opciones financieras'!$M$50*100*'Opciones financieras'!$O$50)</f>
        <v>0</v>
      </c>
      <c r="AN120" s="105">
        <f>IF(AF82&lt;'Opciones financieras'!$N$51,'Opciones financieras'!$M$51*100*('Opciones financieras'!$N$51-AF82-'Opciones financieras'!$O$51),0-'Opciones financieras'!$M$51*100*'Opciones financieras'!$O$51)</f>
        <v>0</v>
      </c>
      <c r="AO120" s="105">
        <f>IF(AF82&lt;'Opciones financieras'!$N$52,'Opciones financieras'!$M$52*100*('Opciones financieras'!$N$52-AF82-'Opciones financieras'!$O$52),0-'Opciones financieras'!$M$52*100*'Opciones financieras'!$O$52)</f>
        <v>0</v>
      </c>
      <c r="AP120" s="105">
        <f>IF(AF82&lt;'Opciones financieras'!$N$53,'Opciones financieras'!$M$53*100*('Opciones financieras'!$N$53-AF82-'Opciones financieras'!$O$53),0-'Opciones financieras'!$M$53*100*'Opciones financieras'!$O$53)</f>
        <v>0</v>
      </c>
      <c r="AQ120" s="105">
        <f>IF(AF82&lt;'Opciones financieras'!$N$54,'Opciones financieras'!$M$54*100*('Opciones financieras'!$N$54-AF82-'Opciones financieras'!$O$54),0-'Opciones financieras'!$M$54*100*'Opciones financieras'!$O$54)</f>
        <v>0</v>
      </c>
      <c r="AR120" s="105">
        <f>IF(AF82&lt;'Opciones financieras'!$N$55,'Opciones financieras'!$M$55*100*('Opciones financieras'!$N$55-AF82-'Opciones financieras'!$O$55),0-'Opciones financieras'!$M$55*100*'Opciones financieras'!$O$55)</f>
        <v>0</v>
      </c>
      <c r="AS120" s="105">
        <f>IF(AF82&lt;'Opciones financieras'!$N$56,'Opciones financieras'!$M$56*100*('Opciones financieras'!$N$56-AF82-'Opciones financieras'!$O$56),0-'Opciones financieras'!$M$56*100*'Opciones financieras'!$O$56)</f>
        <v>0</v>
      </c>
      <c r="AT120" s="105">
        <f>IF(AF82&lt;'Opciones financieras'!$N$57,'Opciones financieras'!$M$57*100*('Opciones financieras'!$N$57-AF82-'Opciones financieras'!$O$57),0-'Opciones financieras'!$M$57*100*'Opciones financieras'!$O$57)</f>
        <v>0</v>
      </c>
      <c r="AU120" s="105">
        <f>IF(AF82&lt;'Opciones financieras'!$N$58,'Opciones financieras'!$M$58*100*('Opciones financieras'!$N$58-AF82-'Opciones financieras'!$O$58),0-'Opciones financieras'!$M$58*100*'Opciones financieras'!$O$58)</f>
        <v>0</v>
      </c>
      <c r="AV120" s="105">
        <f>IF(AF82&lt;'Opciones financieras'!$N$59,'Opciones financieras'!$M$59*100*('Opciones financieras'!$N$59-AF82-'Opciones financieras'!$O$59),0-'Opciones financieras'!$M$59*100*'Opciones financieras'!$O$59)</f>
        <v>0</v>
      </c>
      <c r="AW120" s="105">
        <f>IF(AF82&lt;'Opciones financieras'!$N$60,'Opciones financieras'!$M$60*100*('Opciones financieras'!$N$60-AF82-'Opciones financieras'!$O$60),0-'Opciones financieras'!$M$60*100*'Opciones financieras'!$O$60)</f>
        <v>0</v>
      </c>
      <c r="AX120" s="105">
        <f>IF(AF82&lt;'Opciones financieras'!$N$61,'Opciones financieras'!$M$61*100*('Opciones financieras'!$N$61-AF82-'Opciones financieras'!$O$61),0-'Opciones financieras'!$M$61*100*'Opciones financieras'!$O$61)</f>
        <v>0</v>
      </c>
      <c r="AY120" s="105">
        <f>IF(AF82&lt;'Opciones financieras'!$N$62,'Opciones financieras'!$M$62*100*('Opciones financieras'!$N$62-AF82-'Opciones financieras'!$O$62),0-'Opciones financieras'!$M$62*100*'Opciones financieras'!$O$62)</f>
        <v>0</v>
      </c>
      <c r="AZ120" s="105">
        <f>IF(AF82&lt;'Opciones financieras'!$N$63,'Opciones financieras'!$M$63*100*('Opciones financieras'!$N$63-AF82-'Opciones financieras'!$O$63),0-'Opciones financieras'!$M$63*100*'Opciones financieras'!$O$63)</f>
        <v>0</v>
      </c>
    </row>
    <row r="121" spans="33:52" ht="15.75" customHeight="1">
      <c r="AG121" s="105">
        <f>IF(AF83&lt;'Opciones financieras'!$N$44,'Opciones financieras'!$M$44*100*('Opciones financieras'!$N$44-AF83-'Opciones financieras'!$O$44),0-'Opciones financieras'!$M$44*100*'Opciones financieras'!$O$44)</f>
        <v>0</v>
      </c>
      <c r="AH121" s="105">
        <f>IF(AF83&lt;'Opciones financieras'!$N$45,'Opciones financieras'!$M$45*100*('Opciones financieras'!$N$45-AF83-'Opciones financieras'!$O$45),0-'Opciones financieras'!$M$45*100*'Opciones financieras'!$O$45)</f>
        <v>0</v>
      </c>
      <c r="AI121" s="105">
        <f>IF(AF83&lt;'Opciones financieras'!$N$46,'Opciones financieras'!$M$46*100*('Opciones financieras'!$N$46-AF83-'Opciones financieras'!$O$46),0-'Opciones financieras'!$M$46*100*'Opciones financieras'!$O$46)</f>
        <v>0</v>
      </c>
      <c r="AJ121" s="105">
        <f>IF(AF83&lt;'Opciones financieras'!$N$47,'Opciones financieras'!$M$47*100*('Opciones financieras'!$N$47-AF83-'Opciones financieras'!$O$47),0-'Opciones financieras'!$M$47*100*'Opciones financieras'!$O$47)</f>
        <v>0</v>
      </c>
      <c r="AK121" s="105">
        <f>IF(AF83&lt;'Opciones financieras'!$N$48,'Opciones financieras'!$M$48*100*('Opciones financieras'!$N$48-AF83-'Opciones financieras'!$O$48),0-'Opciones financieras'!$M$48*100*'Opciones financieras'!$O$48)</f>
        <v>0</v>
      </c>
      <c r="AL121" s="105">
        <f>IF(AF83&lt;'Opciones financieras'!$N$49,'Opciones financieras'!$M$49*100*('Opciones financieras'!$N$49-AF83-'Opciones financieras'!$O$49),0-'Opciones financieras'!$M$49*100*'Opciones financieras'!$O$49)</f>
        <v>0</v>
      </c>
      <c r="AM121" s="105">
        <f>IF(AF83&lt;'Opciones financieras'!$N$50,'Opciones financieras'!$M$50*100*('Opciones financieras'!$N$50-AF83-'Opciones financieras'!$O$50),0-'Opciones financieras'!$M$50*100*'Opciones financieras'!$O$50)</f>
        <v>0</v>
      </c>
      <c r="AN121" s="105">
        <f>IF(AF83&lt;'Opciones financieras'!$N$51,'Opciones financieras'!$M$51*100*('Opciones financieras'!$N$51-AF83-'Opciones financieras'!$O$51),0-'Opciones financieras'!$M$51*100*'Opciones financieras'!$O$51)</f>
        <v>0</v>
      </c>
      <c r="AO121" s="105">
        <f>IF(AF83&lt;'Opciones financieras'!$N$52,'Opciones financieras'!$M$52*100*('Opciones financieras'!$N$52-AF83-'Opciones financieras'!$O$52),0-'Opciones financieras'!$M$52*100*'Opciones financieras'!$O$52)</f>
        <v>0</v>
      </c>
      <c r="AP121" s="105">
        <f>IF(AF83&lt;'Opciones financieras'!$N$53,'Opciones financieras'!$M$53*100*('Opciones financieras'!$N$53-AF83-'Opciones financieras'!$O$53),0-'Opciones financieras'!$M$53*100*'Opciones financieras'!$O$53)</f>
        <v>0</v>
      </c>
      <c r="AQ121" s="105">
        <f>IF(AF83&lt;'Opciones financieras'!$N$54,'Opciones financieras'!$M$54*100*('Opciones financieras'!$N$54-AF83-'Opciones financieras'!$O$54),0-'Opciones financieras'!$M$54*100*'Opciones financieras'!$O$54)</f>
        <v>0</v>
      </c>
      <c r="AR121" s="105">
        <f>IF(AF83&lt;'Opciones financieras'!$N$55,'Opciones financieras'!$M$55*100*('Opciones financieras'!$N$55-AF83-'Opciones financieras'!$O$55),0-'Opciones financieras'!$M$55*100*'Opciones financieras'!$O$55)</f>
        <v>0</v>
      </c>
      <c r="AS121" s="105">
        <f>IF(AF83&lt;'Opciones financieras'!$N$56,'Opciones financieras'!$M$56*100*('Opciones financieras'!$N$56-AF83-'Opciones financieras'!$O$56),0-'Opciones financieras'!$M$56*100*'Opciones financieras'!$O$56)</f>
        <v>0</v>
      </c>
      <c r="AT121" s="105">
        <f>IF(AF83&lt;'Opciones financieras'!$N$57,'Opciones financieras'!$M$57*100*('Opciones financieras'!$N$57-AF83-'Opciones financieras'!$O$57),0-'Opciones financieras'!$M$57*100*'Opciones financieras'!$O$57)</f>
        <v>0</v>
      </c>
      <c r="AU121" s="105">
        <f>IF(AF83&lt;'Opciones financieras'!$N$58,'Opciones financieras'!$M$58*100*('Opciones financieras'!$N$58-AF83-'Opciones financieras'!$O$58),0-'Opciones financieras'!$M$58*100*'Opciones financieras'!$O$58)</f>
        <v>0</v>
      </c>
      <c r="AV121" s="105">
        <f>IF(AF83&lt;'Opciones financieras'!$N$59,'Opciones financieras'!$M$59*100*('Opciones financieras'!$N$59-AF83-'Opciones financieras'!$O$59),0-'Opciones financieras'!$M$59*100*'Opciones financieras'!$O$59)</f>
        <v>0</v>
      </c>
      <c r="AW121" s="105">
        <f>IF(AF83&lt;'Opciones financieras'!$N$60,'Opciones financieras'!$M$60*100*('Opciones financieras'!$N$60-AF83-'Opciones financieras'!$O$60),0-'Opciones financieras'!$M$60*100*'Opciones financieras'!$O$60)</f>
        <v>0</v>
      </c>
      <c r="AX121" s="105">
        <f>IF(AF83&lt;'Opciones financieras'!$N$61,'Opciones financieras'!$M$61*100*('Opciones financieras'!$N$61-AF83-'Opciones financieras'!$O$61),0-'Opciones financieras'!$M$61*100*'Opciones financieras'!$O$61)</f>
        <v>0</v>
      </c>
      <c r="AY121" s="105">
        <f>IF(AF83&lt;'Opciones financieras'!$N$62,'Opciones financieras'!$M$62*100*('Opciones financieras'!$N$62-AF83-'Opciones financieras'!$O$62),0-'Opciones financieras'!$M$62*100*'Opciones financieras'!$O$62)</f>
        <v>0</v>
      </c>
      <c r="AZ121" s="105">
        <f>IF(AF83&lt;'Opciones financieras'!$N$63,'Opciones financieras'!$M$63*100*('Opciones financieras'!$N$63-AF83-'Opciones financieras'!$O$63),0-'Opciones financieras'!$M$63*100*'Opciones financieras'!$O$63)</f>
        <v>0</v>
      </c>
    </row>
    <row r="122" spans="33:52" ht="15.75" customHeight="1">
      <c r="AG122" s="105">
        <f>IF(AF84&lt;'Opciones financieras'!$N$44,'Opciones financieras'!$M$44*100*('Opciones financieras'!$N$44-AF84-'Opciones financieras'!$O$44),0-'Opciones financieras'!$M$44*100*'Opciones financieras'!$O$44)</f>
        <v>0</v>
      </c>
      <c r="AH122" s="105">
        <f>IF(AF84&lt;'Opciones financieras'!$N$45,'Opciones financieras'!$M$45*100*('Opciones financieras'!$N$45-AF84-'Opciones financieras'!$O$45),0-'Opciones financieras'!$M$45*100*'Opciones financieras'!$O$45)</f>
        <v>0</v>
      </c>
      <c r="AI122" s="105">
        <f>IF(AF84&lt;'Opciones financieras'!$N$46,'Opciones financieras'!$M$46*100*('Opciones financieras'!$N$46-AF84-'Opciones financieras'!$O$46),0-'Opciones financieras'!$M$46*100*'Opciones financieras'!$O$46)</f>
        <v>0</v>
      </c>
      <c r="AJ122" s="105">
        <f>IF(AF84&lt;'Opciones financieras'!$N$47,'Opciones financieras'!$M$47*100*('Opciones financieras'!$N$47-AF84-'Opciones financieras'!$O$47),0-'Opciones financieras'!$M$47*100*'Opciones financieras'!$O$47)</f>
        <v>0</v>
      </c>
      <c r="AK122" s="105">
        <f>IF(AF84&lt;'Opciones financieras'!$N$48,'Opciones financieras'!$M$48*100*('Opciones financieras'!$N$48-AF84-'Opciones financieras'!$O$48),0-'Opciones financieras'!$M$48*100*'Opciones financieras'!$O$48)</f>
        <v>0</v>
      </c>
      <c r="AL122" s="105">
        <f>IF(AF84&lt;'Opciones financieras'!$N$49,'Opciones financieras'!$M$49*100*('Opciones financieras'!$N$49-AF84-'Opciones financieras'!$O$49),0-'Opciones financieras'!$M$49*100*'Opciones financieras'!$O$49)</f>
        <v>0</v>
      </c>
      <c r="AM122" s="105">
        <f>IF(AF84&lt;'Opciones financieras'!$N$50,'Opciones financieras'!$M$50*100*('Opciones financieras'!$N$50-AF84-'Opciones financieras'!$O$50),0-'Opciones financieras'!$M$50*100*'Opciones financieras'!$O$50)</f>
        <v>0</v>
      </c>
      <c r="AN122" s="105">
        <f>IF(AF84&lt;'Opciones financieras'!$N$51,'Opciones financieras'!$M$51*100*('Opciones financieras'!$N$51-AF84-'Opciones financieras'!$O$51),0-'Opciones financieras'!$M$51*100*'Opciones financieras'!$O$51)</f>
        <v>0</v>
      </c>
      <c r="AO122" s="105">
        <f>IF(AF84&lt;'Opciones financieras'!$N$52,'Opciones financieras'!$M$52*100*('Opciones financieras'!$N$52-AF84-'Opciones financieras'!$O$52),0-'Opciones financieras'!$M$52*100*'Opciones financieras'!$O$52)</f>
        <v>0</v>
      </c>
      <c r="AP122" s="105">
        <f>IF(AF84&lt;'Opciones financieras'!$N$53,'Opciones financieras'!$M$53*100*('Opciones financieras'!$N$53-AF84-'Opciones financieras'!$O$53),0-'Opciones financieras'!$M$53*100*'Opciones financieras'!$O$53)</f>
        <v>0</v>
      </c>
      <c r="AQ122" s="105">
        <f>IF(AF84&lt;'Opciones financieras'!$N$54,'Opciones financieras'!$M$54*100*('Opciones financieras'!$N$54-AF84-'Opciones financieras'!$O$54),0-'Opciones financieras'!$M$54*100*'Opciones financieras'!$O$54)</f>
        <v>0</v>
      </c>
      <c r="AR122" s="105">
        <f>IF(AF84&lt;'Opciones financieras'!$N$55,'Opciones financieras'!$M$55*100*('Opciones financieras'!$N$55-AF84-'Opciones financieras'!$O$55),0-'Opciones financieras'!$M$55*100*'Opciones financieras'!$O$55)</f>
        <v>0</v>
      </c>
      <c r="AS122" s="105">
        <f>IF(AF84&lt;'Opciones financieras'!$N$56,'Opciones financieras'!$M$56*100*('Opciones financieras'!$N$56-AF84-'Opciones financieras'!$O$56),0-'Opciones financieras'!$M$56*100*'Opciones financieras'!$O$56)</f>
        <v>0</v>
      </c>
      <c r="AT122" s="105">
        <f>IF(AF84&lt;'Opciones financieras'!$N$57,'Opciones financieras'!$M$57*100*('Opciones financieras'!$N$57-AF84-'Opciones financieras'!$O$57),0-'Opciones financieras'!$M$57*100*'Opciones financieras'!$O$57)</f>
        <v>0</v>
      </c>
      <c r="AU122" s="105">
        <f>IF(AF84&lt;'Opciones financieras'!$N$58,'Opciones financieras'!$M$58*100*('Opciones financieras'!$N$58-AF84-'Opciones financieras'!$O$58),0-'Opciones financieras'!$M$58*100*'Opciones financieras'!$O$58)</f>
        <v>0</v>
      </c>
      <c r="AV122" s="105">
        <f>IF(AF84&lt;'Opciones financieras'!$N$59,'Opciones financieras'!$M$59*100*('Opciones financieras'!$N$59-AF84-'Opciones financieras'!$O$59),0-'Opciones financieras'!$M$59*100*'Opciones financieras'!$O$59)</f>
        <v>0</v>
      </c>
      <c r="AW122" s="105">
        <f>IF(AF84&lt;'Opciones financieras'!$N$60,'Opciones financieras'!$M$60*100*('Opciones financieras'!$N$60-AF84-'Opciones financieras'!$O$60),0-'Opciones financieras'!$M$60*100*'Opciones financieras'!$O$60)</f>
        <v>0</v>
      </c>
      <c r="AX122" s="105">
        <f>IF(AF84&lt;'Opciones financieras'!$N$61,'Opciones financieras'!$M$61*100*('Opciones financieras'!$N$61-AF84-'Opciones financieras'!$O$61),0-'Opciones financieras'!$M$61*100*'Opciones financieras'!$O$61)</f>
        <v>0</v>
      </c>
      <c r="AY122" s="105">
        <f>IF(AF84&lt;'Opciones financieras'!$N$62,'Opciones financieras'!$M$62*100*('Opciones financieras'!$N$62-AF84-'Opciones financieras'!$O$62),0-'Opciones financieras'!$M$62*100*'Opciones financieras'!$O$62)</f>
        <v>0</v>
      </c>
      <c r="AZ122" s="105">
        <f>IF(AF84&lt;'Opciones financieras'!$N$63,'Opciones financieras'!$M$63*100*('Opciones financieras'!$N$63-AF84-'Opciones financieras'!$O$63),0-'Opciones financieras'!$M$63*100*'Opciones financieras'!$O$63)</f>
        <v>0</v>
      </c>
    </row>
    <row r="123" spans="33:52" ht="15.75" customHeight="1">
      <c r="AG123" s="105">
        <f>IF(AF85&lt;'Opciones financieras'!$N$44,'Opciones financieras'!$M$44*100*('Opciones financieras'!$N$44-AF85-'Opciones financieras'!$O$44),0-'Opciones financieras'!$M$44*100*'Opciones financieras'!$O$44)</f>
        <v>0</v>
      </c>
      <c r="AH123" s="105">
        <f>IF(AF85&lt;'Opciones financieras'!$N$45,'Opciones financieras'!$M$45*100*('Opciones financieras'!$N$45-AF85-'Opciones financieras'!$O$45),0-'Opciones financieras'!$M$45*100*'Opciones financieras'!$O$45)</f>
        <v>0</v>
      </c>
      <c r="AI123" s="105">
        <f>IF(AF85&lt;'Opciones financieras'!$N$46,'Opciones financieras'!$M$46*100*('Opciones financieras'!$N$46-AF85-'Opciones financieras'!$O$46),0-'Opciones financieras'!$M$46*100*'Opciones financieras'!$O$46)</f>
        <v>0</v>
      </c>
      <c r="AJ123" s="105">
        <f>IF(AF85&lt;'Opciones financieras'!$N$47,'Opciones financieras'!$M$47*100*('Opciones financieras'!$N$47-AF85-'Opciones financieras'!$O$47),0-'Opciones financieras'!$M$47*100*'Opciones financieras'!$O$47)</f>
        <v>0</v>
      </c>
      <c r="AK123" s="105">
        <f>IF(AF85&lt;'Opciones financieras'!$N$48,'Opciones financieras'!$M$48*100*('Opciones financieras'!$N$48-AF85-'Opciones financieras'!$O$48),0-'Opciones financieras'!$M$48*100*'Opciones financieras'!$O$48)</f>
        <v>0</v>
      </c>
      <c r="AL123" s="105">
        <f>IF(AF85&lt;'Opciones financieras'!$N$49,'Opciones financieras'!$M$49*100*('Opciones financieras'!$N$49-AF85-'Opciones financieras'!$O$49),0-'Opciones financieras'!$M$49*100*'Opciones financieras'!$O$49)</f>
        <v>0</v>
      </c>
      <c r="AM123" s="105">
        <f>IF(AF85&lt;'Opciones financieras'!$N$50,'Opciones financieras'!$M$50*100*('Opciones financieras'!$N$50-AF85-'Opciones financieras'!$O$50),0-'Opciones financieras'!$M$50*100*'Opciones financieras'!$O$50)</f>
        <v>0</v>
      </c>
      <c r="AN123" s="105">
        <f>IF(AF85&lt;'Opciones financieras'!$N$51,'Opciones financieras'!$M$51*100*('Opciones financieras'!$N$51-AF85-'Opciones financieras'!$O$51),0-'Opciones financieras'!$M$51*100*'Opciones financieras'!$O$51)</f>
        <v>0</v>
      </c>
      <c r="AO123" s="105">
        <f>IF(AF85&lt;'Opciones financieras'!$N$52,'Opciones financieras'!$M$52*100*('Opciones financieras'!$N$52-AF85-'Opciones financieras'!$O$52),0-'Opciones financieras'!$M$52*100*'Opciones financieras'!$O$52)</f>
        <v>0</v>
      </c>
      <c r="AP123" s="105">
        <f>IF(AF85&lt;'Opciones financieras'!$N$53,'Opciones financieras'!$M$53*100*('Opciones financieras'!$N$53-AF85-'Opciones financieras'!$O$53),0-'Opciones financieras'!$M$53*100*'Opciones financieras'!$O$53)</f>
        <v>0</v>
      </c>
      <c r="AQ123" s="105">
        <f>IF(AF85&lt;'Opciones financieras'!$N$54,'Opciones financieras'!$M$54*100*('Opciones financieras'!$N$54-AF85-'Opciones financieras'!$O$54),0-'Opciones financieras'!$M$54*100*'Opciones financieras'!$O$54)</f>
        <v>0</v>
      </c>
      <c r="AR123" s="105">
        <f>IF(AF85&lt;'Opciones financieras'!$N$55,'Opciones financieras'!$M$55*100*('Opciones financieras'!$N$55-AF85-'Opciones financieras'!$O$55),0-'Opciones financieras'!$M$55*100*'Opciones financieras'!$O$55)</f>
        <v>0</v>
      </c>
      <c r="AS123" s="105">
        <f>IF(AF85&lt;'Opciones financieras'!$N$56,'Opciones financieras'!$M$56*100*('Opciones financieras'!$N$56-AF85-'Opciones financieras'!$O$56),0-'Opciones financieras'!$M$56*100*'Opciones financieras'!$O$56)</f>
        <v>0</v>
      </c>
      <c r="AT123" s="105">
        <f>IF(AF85&lt;'Opciones financieras'!$N$57,'Opciones financieras'!$M$57*100*('Opciones financieras'!$N$57-AF85-'Opciones financieras'!$O$57),0-'Opciones financieras'!$M$57*100*'Opciones financieras'!$O$57)</f>
        <v>0</v>
      </c>
      <c r="AU123" s="105">
        <f>IF(AF85&lt;'Opciones financieras'!$N$58,'Opciones financieras'!$M$58*100*('Opciones financieras'!$N$58-AF85-'Opciones financieras'!$O$58),0-'Opciones financieras'!$M$58*100*'Opciones financieras'!$O$58)</f>
        <v>0</v>
      </c>
      <c r="AV123" s="105">
        <f>IF(AF85&lt;'Opciones financieras'!$N$59,'Opciones financieras'!$M$59*100*('Opciones financieras'!$N$59-AF85-'Opciones financieras'!$O$59),0-'Opciones financieras'!$M$59*100*'Opciones financieras'!$O$59)</f>
        <v>0</v>
      </c>
      <c r="AW123" s="105">
        <f>IF(AF85&lt;'Opciones financieras'!$N$60,'Opciones financieras'!$M$60*100*('Opciones financieras'!$N$60-AF85-'Opciones financieras'!$O$60),0-'Opciones financieras'!$M$60*100*'Opciones financieras'!$O$60)</f>
        <v>0</v>
      </c>
      <c r="AX123" s="105">
        <f>IF(AF85&lt;'Opciones financieras'!$N$61,'Opciones financieras'!$M$61*100*('Opciones financieras'!$N$61-AF85-'Opciones financieras'!$O$61),0-'Opciones financieras'!$M$61*100*'Opciones financieras'!$O$61)</f>
        <v>0</v>
      </c>
      <c r="AY123" s="105">
        <f>IF(AF85&lt;'Opciones financieras'!$N$62,'Opciones financieras'!$M$62*100*('Opciones financieras'!$N$62-AF85-'Opciones financieras'!$O$62),0-'Opciones financieras'!$M$62*100*'Opciones financieras'!$O$62)</f>
        <v>0</v>
      </c>
      <c r="AZ123" s="105">
        <f>IF(AF85&lt;'Opciones financieras'!$N$63,'Opciones financieras'!$M$63*100*('Opciones financieras'!$N$63-AF85-'Opciones financieras'!$O$63),0-'Opciones financieras'!$M$63*100*'Opciones financieras'!$O$63)</f>
        <v>0</v>
      </c>
    </row>
    <row r="124" spans="33:52" ht="15.75" customHeight="1">
      <c r="AG124" s="105">
        <f>IF(AF86&lt;'Opciones financieras'!$N$44,'Opciones financieras'!$M$44*100*('Opciones financieras'!$N$44-AF86-'Opciones financieras'!$O$44),0-'Opciones financieras'!$M$44*100*'Opciones financieras'!$O$44)</f>
        <v>0</v>
      </c>
      <c r="AH124" s="105">
        <f>IF(AF86&lt;'Opciones financieras'!$N$45,'Opciones financieras'!$M$45*100*('Opciones financieras'!$N$45-AF86-'Opciones financieras'!$O$45),0-'Opciones financieras'!$M$45*100*'Opciones financieras'!$O$45)</f>
        <v>0</v>
      </c>
      <c r="AI124" s="105">
        <f>IF(AF86&lt;'Opciones financieras'!$N$46,'Opciones financieras'!$M$46*100*('Opciones financieras'!$N$46-AF86-'Opciones financieras'!$O$46),0-'Opciones financieras'!$M$46*100*'Opciones financieras'!$O$46)</f>
        <v>0</v>
      </c>
      <c r="AJ124" s="105">
        <f>IF(AF86&lt;'Opciones financieras'!$N$47,'Opciones financieras'!$M$47*100*('Opciones financieras'!$N$47-AF86-'Opciones financieras'!$O$47),0-'Opciones financieras'!$M$47*100*'Opciones financieras'!$O$47)</f>
        <v>0</v>
      </c>
      <c r="AK124" s="105">
        <f>IF(AF86&lt;'Opciones financieras'!$N$48,'Opciones financieras'!$M$48*100*('Opciones financieras'!$N$48-AF86-'Opciones financieras'!$O$48),0-'Opciones financieras'!$M$48*100*'Opciones financieras'!$O$48)</f>
        <v>0</v>
      </c>
      <c r="AL124" s="105">
        <f>IF(AF86&lt;'Opciones financieras'!$N$49,'Opciones financieras'!$M$49*100*('Opciones financieras'!$N$49-AF86-'Opciones financieras'!$O$49),0-'Opciones financieras'!$M$49*100*'Opciones financieras'!$O$49)</f>
        <v>0</v>
      </c>
      <c r="AM124" s="105">
        <f>IF(AF86&lt;'Opciones financieras'!$N$50,'Opciones financieras'!$M$50*100*('Opciones financieras'!$N$50-AF86-'Opciones financieras'!$O$50),0-'Opciones financieras'!$M$50*100*'Opciones financieras'!$O$50)</f>
        <v>0</v>
      </c>
      <c r="AN124" s="105">
        <f>IF(AF86&lt;'Opciones financieras'!$N$51,'Opciones financieras'!$M$51*100*('Opciones financieras'!$N$51-AF86-'Opciones financieras'!$O$51),0-'Opciones financieras'!$M$51*100*'Opciones financieras'!$O$51)</f>
        <v>0</v>
      </c>
      <c r="AO124" s="105">
        <f>IF(AF86&lt;'Opciones financieras'!$N$52,'Opciones financieras'!$M$52*100*('Opciones financieras'!$N$52-AF86-'Opciones financieras'!$O$52),0-'Opciones financieras'!$M$52*100*'Opciones financieras'!$O$52)</f>
        <v>0</v>
      </c>
      <c r="AP124" s="105">
        <f>IF(AF86&lt;'Opciones financieras'!$N$53,'Opciones financieras'!$M$53*100*('Opciones financieras'!$N$53-AF86-'Opciones financieras'!$O$53),0-'Opciones financieras'!$M$53*100*'Opciones financieras'!$O$53)</f>
        <v>0</v>
      </c>
      <c r="AQ124" s="105">
        <f>IF(AF86&lt;'Opciones financieras'!$N$54,'Opciones financieras'!$M$54*100*('Opciones financieras'!$N$54-AF86-'Opciones financieras'!$O$54),0-'Opciones financieras'!$M$54*100*'Opciones financieras'!$O$54)</f>
        <v>0</v>
      </c>
      <c r="AR124" s="105">
        <f>IF(AF86&lt;'Opciones financieras'!$N$55,'Opciones financieras'!$M$55*100*('Opciones financieras'!$N$55-AF86-'Opciones financieras'!$O$55),0-'Opciones financieras'!$M$55*100*'Opciones financieras'!$O$55)</f>
        <v>0</v>
      </c>
      <c r="AS124" s="105">
        <f>IF(AF86&lt;'Opciones financieras'!$N$56,'Opciones financieras'!$M$56*100*('Opciones financieras'!$N$56-AF86-'Opciones financieras'!$O$56),0-'Opciones financieras'!$M$56*100*'Opciones financieras'!$O$56)</f>
        <v>0</v>
      </c>
      <c r="AT124" s="105">
        <f>IF(AF86&lt;'Opciones financieras'!$N$57,'Opciones financieras'!$M$57*100*('Opciones financieras'!$N$57-AF86-'Opciones financieras'!$O$57),0-'Opciones financieras'!$M$57*100*'Opciones financieras'!$O$57)</f>
        <v>0</v>
      </c>
      <c r="AU124" s="105">
        <f>IF(AF86&lt;'Opciones financieras'!$N$58,'Opciones financieras'!$M$58*100*('Opciones financieras'!$N$58-AF86-'Opciones financieras'!$O$58),0-'Opciones financieras'!$M$58*100*'Opciones financieras'!$O$58)</f>
        <v>0</v>
      </c>
      <c r="AV124" s="105">
        <f>IF(AF86&lt;'Opciones financieras'!$N$59,'Opciones financieras'!$M$59*100*('Opciones financieras'!$N$59-AF86-'Opciones financieras'!$O$59),0-'Opciones financieras'!$M$59*100*'Opciones financieras'!$O$59)</f>
        <v>0</v>
      </c>
      <c r="AW124" s="105">
        <f>IF(AF86&lt;'Opciones financieras'!$N$60,'Opciones financieras'!$M$60*100*('Opciones financieras'!$N$60-AF86-'Opciones financieras'!$O$60),0-'Opciones financieras'!$M$60*100*'Opciones financieras'!$O$60)</f>
        <v>0</v>
      </c>
      <c r="AX124" s="105">
        <f>IF(AF86&lt;'Opciones financieras'!$N$61,'Opciones financieras'!$M$61*100*('Opciones financieras'!$N$61-AF86-'Opciones financieras'!$O$61),0-'Opciones financieras'!$M$61*100*'Opciones financieras'!$O$61)</f>
        <v>0</v>
      </c>
      <c r="AY124" s="105">
        <f>IF(AF86&lt;'Opciones financieras'!$N$62,'Opciones financieras'!$M$62*100*('Opciones financieras'!$N$62-AF86-'Opciones financieras'!$O$62),0-'Opciones financieras'!$M$62*100*'Opciones financieras'!$O$62)</f>
        <v>0</v>
      </c>
      <c r="AZ124" s="105">
        <f>IF(AF86&lt;'Opciones financieras'!$N$63,'Opciones financieras'!$M$63*100*('Opciones financieras'!$N$63-AF86-'Opciones financieras'!$O$63),0-'Opciones financieras'!$M$63*100*'Opciones financieras'!$O$63)</f>
        <v>0</v>
      </c>
    </row>
    <row r="125" spans="33:52" ht="15.75" customHeight="1">
      <c r="AG125" s="105">
        <f>IF(AF87&lt;'Opciones financieras'!$N$44,'Opciones financieras'!$M$44*100*('Opciones financieras'!$N$44-AF87-'Opciones financieras'!$O$44),0-'Opciones financieras'!$M$44*100*'Opciones financieras'!$O$44)</f>
        <v>0</v>
      </c>
      <c r="AH125" s="105">
        <f>IF(AF87&lt;'Opciones financieras'!$N$45,'Opciones financieras'!$M$45*100*('Opciones financieras'!$N$45-AF87-'Opciones financieras'!$O$45),0-'Opciones financieras'!$M$45*100*'Opciones financieras'!$O$45)</f>
        <v>0</v>
      </c>
      <c r="AI125" s="105">
        <f>IF(AF87&lt;'Opciones financieras'!$N$46,'Opciones financieras'!$M$46*100*('Opciones financieras'!$N$46-AF87-'Opciones financieras'!$O$46),0-'Opciones financieras'!$M$46*100*'Opciones financieras'!$O$46)</f>
        <v>0</v>
      </c>
      <c r="AJ125" s="105">
        <f>IF(AF87&lt;'Opciones financieras'!$N$47,'Opciones financieras'!$M$47*100*('Opciones financieras'!$N$47-AF87-'Opciones financieras'!$O$47),0-'Opciones financieras'!$M$47*100*'Opciones financieras'!$O$47)</f>
        <v>0</v>
      </c>
      <c r="AK125" s="105">
        <f>IF(AF87&lt;'Opciones financieras'!$N$48,'Opciones financieras'!$M$48*100*('Opciones financieras'!$N$48-AF87-'Opciones financieras'!$O$48),0-'Opciones financieras'!$M$48*100*'Opciones financieras'!$O$48)</f>
        <v>0</v>
      </c>
      <c r="AL125" s="105">
        <f>IF(AF87&lt;'Opciones financieras'!$N$49,'Opciones financieras'!$M$49*100*('Opciones financieras'!$N$49-AF87-'Opciones financieras'!$O$49),0-'Opciones financieras'!$M$49*100*'Opciones financieras'!$O$49)</f>
        <v>0</v>
      </c>
      <c r="AM125" s="105">
        <f>IF(AF87&lt;'Opciones financieras'!$N$50,'Opciones financieras'!$M$50*100*('Opciones financieras'!$N$50-AF87-'Opciones financieras'!$O$50),0-'Opciones financieras'!$M$50*100*'Opciones financieras'!$O$50)</f>
        <v>0</v>
      </c>
      <c r="AN125" s="105">
        <f>IF(AF87&lt;'Opciones financieras'!$N$51,'Opciones financieras'!$M$51*100*('Opciones financieras'!$N$51-AF87-'Opciones financieras'!$O$51),0-'Opciones financieras'!$M$51*100*'Opciones financieras'!$O$51)</f>
        <v>0</v>
      </c>
      <c r="AO125" s="105">
        <f>IF(AF87&lt;'Opciones financieras'!$N$52,'Opciones financieras'!$M$52*100*('Opciones financieras'!$N$52-AF87-'Opciones financieras'!$O$52),0-'Opciones financieras'!$M$52*100*'Opciones financieras'!$O$52)</f>
        <v>0</v>
      </c>
      <c r="AP125" s="105">
        <f>IF(AF87&lt;'Opciones financieras'!$N$53,'Opciones financieras'!$M$53*100*('Opciones financieras'!$N$53-AF87-'Opciones financieras'!$O$53),0-'Opciones financieras'!$M$53*100*'Opciones financieras'!$O$53)</f>
        <v>0</v>
      </c>
      <c r="AQ125" s="105">
        <f>IF(AF87&lt;'Opciones financieras'!$N$54,'Opciones financieras'!$M$54*100*('Opciones financieras'!$N$54-AF87-'Opciones financieras'!$O$54),0-'Opciones financieras'!$M$54*100*'Opciones financieras'!$O$54)</f>
        <v>0</v>
      </c>
      <c r="AR125" s="105">
        <f>IF(AF87&lt;'Opciones financieras'!$N$55,'Opciones financieras'!$M$55*100*('Opciones financieras'!$N$55-AF87-'Opciones financieras'!$O$55),0-'Opciones financieras'!$M$55*100*'Opciones financieras'!$O$55)</f>
        <v>0</v>
      </c>
      <c r="AS125" s="105">
        <f>IF(AF87&lt;'Opciones financieras'!$N$56,'Opciones financieras'!$M$56*100*('Opciones financieras'!$N$56-AF87-'Opciones financieras'!$O$56),0-'Opciones financieras'!$M$56*100*'Opciones financieras'!$O$56)</f>
        <v>0</v>
      </c>
      <c r="AT125" s="105">
        <f>IF(AF87&lt;'Opciones financieras'!$N$57,'Opciones financieras'!$M$57*100*('Opciones financieras'!$N$57-AF87-'Opciones financieras'!$O$57),0-'Opciones financieras'!$M$57*100*'Opciones financieras'!$O$57)</f>
        <v>0</v>
      </c>
      <c r="AU125" s="105">
        <f>IF(AF87&lt;'Opciones financieras'!$N$58,'Opciones financieras'!$M$58*100*('Opciones financieras'!$N$58-AF87-'Opciones financieras'!$O$58),0-'Opciones financieras'!$M$58*100*'Opciones financieras'!$O$58)</f>
        <v>0</v>
      </c>
      <c r="AV125" s="105">
        <f>IF(AF87&lt;'Opciones financieras'!$N$59,'Opciones financieras'!$M$59*100*('Opciones financieras'!$N$59-AF87-'Opciones financieras'!$O$59),0-'Opciones financieras'!$M$59*100*'Opciones financieras'!$O$59)</f>
        <v>0</v>
      </c>
      <c r="AW125" s="105">
        <f>IF(AF87&lt;'Opciones financieras'!$N$60,'Opciones financieras'!$M$60*100*('Opciones financieras'!$N$60-AF87-'Opciones financieras'!$O$60),0-'Opciones financieras'!$M$60*100*'Opciones financieras'!$O$60)</f>
        <v>0</v>
      </c>
      <c r="AX125" s="105">
        <f>IF(AF87&lt;'Opciones financieras'!$N$61,'Opciones financieras'!$M$61*100*('Opciones financieras'!$N$61-AF87-'Opciones financieras'!$O$61),0-'Opciones financieras'!$M$61*100*'Opciones financieras'!$O$61)</f>
        <v>0</v>
      </c>
      <c r="AY125" s="105">
        <f>IF(AF87&lt;'Opciones financieras'!$N$62,'Opciones financieras'!$M$62*100*('Opciones financieras'!$N$62-AF87-'Opciones financieras'!$O$62),0-'Opciones financieras'!$M$62*100*'Opciones financieras'!$O$62)</f>
        <v>0</v>
      </c>
      <c r="AZ125" s="105">
        <f>IF(AF87&lt;'Opciones financieras'!$N$63,'Opciones financieras'!$M$63*100*('Opciones financieras'!$N$63-AF87-'Opciones financieras'!$O$63),0-'Opciones financieras'!$M$63*100*'Opciones financieras'!$O$63)</f>
        <v>0</v>
      </c>
    </row>
    <row r="126" spans="33:52" ht="15.75" customHeight="1">
      <c r="AG126" s="105">
        <f>IF(AF88&lt;'Opciones financieras'!$N$44,'Opciones financieras'!$M$44*100*('Opciones financieras'!$N$44-AF88-'Opciones financieras'!$O$44),0-'Opciones financieras'!$M$44*100*'Opciones financieras'!$O$44)</f>
        <v>0</v>
      </c>
      <c r="AH126" s="105">
        <f>IF(AF88&lt;'Opciones financieras'!$N$45,'Opciones financieras'!$M$45*100*('Opciones financieras'!$N$45-AF88-'Opciones financieras'!$O$45),0-'Opciones financieras'!$M$45*100*'Opciones financieras'!$O$45)</f>
        <v>0</v>
      </c>
      <c r="AI126" s="105">
        <f>IF(AF88&lt;'Opciones financieras'!$N$46,'Opciones financieras'!$M$46*100*('Opciones financieras'!$N$46-AF88-'Opciones financieras'!$O$46),0-'Opciones financieras'!$M$46*100*'Opciones financieras'!$O$46)</f>
        <v>0</v>
      </c>
      <c r="AJ126" s="105">
        <f>IF(AF88&lt;'Opciones financieras'!$N$47,'Opciones financieras'!$M$47*100*('Opciones financieras'!$N$47-AF88-'Opciones financieras'!$O$47),0-'Opciones financieras'!$M$47*100*'Opciones financieras'!$O$47)</f>
        <v>0</v>
      </c>
      <c r="AK126" s="105">
        <f>IF(AF88&lt;'Opciones financieras'!$N$48,'Opciones financieras'!$M$48*100*('Opciones financieras'!$N$48-AF88-'Opciones financieras'!$O$48),0-'Opciones financieras'!$M$48*100*'Opciones financieras'!$O$48)</f>
        <v>0</v>
      </c>
      <c r="AL126" s="105">
        <f>IF(AF88&lt;'Opciones financieras'!$N$49,'Opciones financieras'!$M$49*100*('Opciones financieras'!$N$49-AF88-'Opciones financieras'!$O$49),0-'Opciones financieras'!$M$49*100*'Opciones financieras'!$O$49)</f>
        <v>0</v>
      </c>
      <c r="AM126" s="105">
        <f>IF(AF88&lt;'Opciones financieras'!$N$50,'Opciones financieras'!$M$50*100*('Opciones financieras'!$N$50-AF88-'Opciones financieras'!$O$50),0-'Opciones financieras'!$M$50*100*'Opciones financieras'!$O$50)</f>
        <v>0</v>
      </c>
      <c r="AN126" s="105">
        <f>IF(AF88&lt;'Opciones financieras'!$N$51,'Opciones financieras'!$M$51*100*('Opciones financieras'!$N$51-AF88-'Opciones financieras'!$O$51),0-'Opciones financieras'!$M$51*100*'Opciones financieras'!$O$51)</f>
        <v>0</v>
      </c>
      <c r="AO126" s="105">
        <f>IF(AF88&lt;'Opciones financieras'!$N$52,'Opciones financieras'!$M$52*100*('Opciones financieras'!$N$52-AF88-'Opciones financieras'!$O$52),0-'Opciones financieras'!$M$52*100*'Opciones financieras'!$O$52)</f>
        <v>0</v>
      </c>
      <c r="AP126" s="105">
        <f>IF(AF88&lt;'Opciones financieras'!$N$53,'Opciones financieras'!$M$53*100*('Opciones financieras'!$N$53-AF88-'Opciones financieras'!$O$53),0-'Opciones financieras'!$M$53*100*'Opciones financieras'!$O$53)</f>
        <v>0</v>
      </c>
      <c r="AQ126" s="105">
        <f>IF(AF88&lt;'Opciones financieras'!$N$54,'Opciones financieras'!$M$54*100*('Opciones financieras'!$N$54-AF88-'Opciones financieras'!$O$54),0-'Opciones financieras'!$M$54*100*'Opciones financieras'!$O$54)</f>
        <v>0</v>
      </c>
      <c r="AR126" s="105">
        <f>IF(AF88&lt;'Opciones financieras'!$N$55,'Opciones financieras'!$M$55*100*('Opciones financieras'!$N$55-AF88-'Opciones financieras'!$O$55),0-'Opciones financieras'!$M$55*100*'Opciones financieras'!$O$55)</f>
        <v>0</v>
      </c>
      <c r="AS126" s="105">
        <f>IF(AF88&lt;'Opciones financieras'!$N$56,'Opciones financieras'!$M$56*100*('Opciones financieras'!$N$56-AF88-'Opciones financieras'!$O$56),0-'Opciones financieras'!$M$56*100*'Opciones financieras'!$O$56)</f>
        <v>0</v>
      </c>
      <c r="AT126" s="105">
        <f>IF(AF88&lt;'Opciones financieras'!$N$57,'Opciones financieras'!$M$57*100*('Opciones financieras'!$N$57-AF88-'Opciones financieras'!$O$57),0-'Opciones financieras'!$M$57*100*'Opciones financieras'!$O$57)</f>
        <v>0</v>
      </c>
      <c r="AU126" s="105">
        <f>IF(AF88&lt;'Opciones financieras'!$N$58,'Opciones financieras'!$M$58*100*('Opciones financieras'!$N$58-AF88-'Opciones financieras'!$O$58),0-'Opciones financieras'!$M$58*100*'Opciones financieras'!$O$58)</f>
        <v>0</v>
      </c>
      <c r="AV126" s="105">
        <f>IF(AF88&lt;'Opciones financieras'!$N$59,'Opciones financieras'!$M$59*100*('Opciones financieras'!$N$59-AF88-'Opciones financieras'!$O$59),0-'Opciones financieras'!$M$59*100*'Opciones financieras'!$O$59)</f>
        <v>0</v>
      </c>
      <c r="AW126" s="105">
        <f>IF(AF88&lt;'Opciones financieras'!$N$60,'Opciones financieras'!$M$60*100*('Opciones financieras'!$N$60-AF88-'Opciones financieras'!$O$60),0-'Opciones financieras'!$M$60*100*'Opciones financieras'!$O$60)</f>
        <v>0</v>
      </c>
      <c r="AX126" s="105">
        <f>IF(AF88&lt;'Opciones financieras'!$N$61,'Opciones financieras'!$M$61*100*('Opciones financieras'!$N$61-AF88-'Opciones financieras'!$O$61),0-'Opciones financieras'!$M$61*100*'Opciones financieras'!$O$61)</f>
        <v>0</v>
      </c>
      <c r="AY126" s="105">
        <f>IF(AF88&lt;'Opciones financieras'!$N$62,'Opciones financieras'!$M$62*100*('Opciones financieras'!$N$62-AF88-'Opciones financieras'!$O$62),0-'Opciones financieras'!$M$62*100*'Opciones financieras'!$O$62)</f>
        <v>0</v>
      </c>
      <c r="AZ126" s="105">
        <f>IF(AF88&lt;'Opciones financieras'!$N$63,'Opciones financieras'!$M$63*100*('Opciones financieras'!$N$63-AF88-'Opciones financieras'!$O$63),0-'Opciones financieras'!$M$63*100*'Opciones financieras'!$O$63)</f>
        <v>0</v>
      </c>
    </row>
    <row r="127" spans="33:52" ht="15.75" customHeight="1">
      <c r="AG127" s="105">
        <f>IF(AF89&lt;'Opciones financieras'!$N$44,'Opciones financieras'!$M$44*100*('Opciones financieras'!$N$44-AF89-'Opciones financieras'!$O$44),0-'Opciones financieras'!$M$44*100*'Opciones financieras'!$O$44)</f>
        <v>0</v>
      </c>
      <c r="AH127" s="105">
        <f>IF(AF89&lt;'Opciones financieras'!$N$45,'Opciones financieras'!$M$45*100*('Opciones financieras'!$N$45-AF89-'Opciones financieras'!$O$45),0-'Opciones financieras'!$M$45*100*'Opciones financieras'!$O$45)</f>
        <v>0</v>
      </c>
      <c r="AI127" s="105">
        <f>IF(AF89&lt;'Opciones financieras'!$N$46,'Opciones financieras'!$M$46*100*('Opciones financieras'!$N$46-AF89-'Opciones financieras'!$O$46),0-'Opciones financieras'!$M$46*100*'Opciones financieras'!$O$46)</f>
        <v>0</v>
      </c>
      <c r="AJ127" s="105">
        <f>IF(AF89&lt;'Opciones financieras'!$N$47,'Opciones financieras'!$M$47*100*('Opciones financieras'!$N$47-AF89-'Opciones financieras'!$O$47),0-'Opciones financieras'!$M$47*100*'Opciones financieras'!$O$47)</f>
        <v>0</v>
      </c>
      <c r="AK127" s="105">
        <f>IF(AF89&lt;'Opciones financieras'!$N$48,'Opciones financieras'!$M$48*100*('Opciones financieras'!$N$48-AF89-'Opciones financieras'!$O$48),0-'Opciones financieras'!$M$48*100*'Opciones financieras'!$O$48)</f>
        <v>0</v>
      </c>
      <c r="AL127" s="105">
        <f>IF(AF89&lt;'Opciones financieras'!$N$49,'Opciones financieras'!$M$49*100*('Opciones financieras'!$N$49-AF89-'Opciones financieras'!$O$49),0-'Opciones financieras'!$M$49*100*'Opciones financieras'!$O$49)</f>
        <v>0</v>
      </c>
      <c r="AM127" s="105">
        <f>IF(AF89&lt;'Opciones financieras'!$N$50,'Opciones financieras'!$M$50*100*('Opciones financieras'!$N$50-AF89-'Opciones financieras'!$O$50),0-'Opciones financieras'!$M$50*100*'Opciones financieras'!$O$50)</f>
        <v>0</v>
      </c>
      <c r="AN127" s="105">
        <f>IF(AF89&lt;'Opciones financieras'!$N$51,'Opciones financieras'!$M$51*100*('Opciones financieras'!$N$51-AF89-'Opciones financieras'!$O$51),0-'Opciones financieras'!$M$51*100*'Opciones financieras'!$O$51)</f>
        <v>0</v>
      </c>
      <c r="AO127" s="105">
        <f>IF(AF89&lt;'Opciones financieras'!$N$52,'Opciones financieras'!$M$52*100*('Opciones financieras'!$N$52-AF89-'Opciones financieras'!$O$52),0-'Opciones financieras'!$M$52*100*'Opciones financieras'!$O$52)</f>
        <v>0</v>
      </c>
      <c r="AP127" s="105">
        <f>IF(AF89&lt;'Opciones financieras'!$N$53,'Opciones financieras'!$M$53*100*('Opciones financieras'!$N$53-AF89-'Opciones financieras'!$O$53),0-'Opciones financieras'!$M$53*100*'Opciones financieras'!$O$53)</f>
        <v>0</v>
      </c>
      <c r="AQ127" s="105">
        <f>IF(AF89&lt;'Opciones financieras'!$N$54,'Opciones financieras'!$M$54*100*('Opciones financieras'!$N$54-AF89-'Opciones financieras'!$O$54),0-'Opciones financieras'!$M$54*100*'Opciones financieras'!$O$54)</f>
        <v>0</v>
      </c>
      <c r="AR127" s="105">
        <f>IF(AF89&lt;'Opciones financieras'!$N$55,'Opciones financieras'!$M$55*100*('Opciones financieras'!$N$55-AF89-'Opciones financieras'!$O$55),0-'Opciones financieras'!$M$55*100*'Opciones financieras'!$O$55)</f>
        <v>0</v>
      </c>
      <c r="AS127" s="105">
        <f>IF(AF89&lt;'Opciones financieras'!$N$56,'Opciones financieras'!$M$56*100*('Opciones financieras'!$N$56-AF89-'Opciones financieras'!$O$56),0-'Opciones financieras'!$M$56*100*'Opciones financieras'!$O$56)</f>
        <v>0</v>
      </c>
      <c r="AT127" s="105">
        <f>IF(AF89&lt;'Opciones financieras'!$N$57,'Opciones financieras'!$M$57*100*('Opciones financieras'!$N$57-AF89-'Opciones financieras'!$O$57),0-'Opciones financieras'!$M$57*100*'Opciones financieras'!$O$57)</f>
        <v>0</v>
      </c>
      <c r="AU127" s="105">
        <f>IF(AF89&lt;'Opciones financieras'!$N$58,'Opciones financieras'!$M$58*100*('Opciones financieras'!$N$58-AF89-'Opciones financieras'!$O$58),0-'Opciones financieras'!$M$58*100*'Opciones financieras'!$O$58)</f>
        <v>0</v>
      </c>
      <c r="AV127" s="105">
        <f>IF(AF89&lt;'Opciones financieras'!$N$59,'Opciones financieras'!$M$59*100*('Opciones financieras'!$N$59-AF89-'Opciones financieras'!$O$59),0-'Opciones financieras'!$M$59*100*'Opciones financieras'!$O$59)</f>
        <v>0</v>
      </c>
      <c r="AW127" s="105">
        <f>IF(AF89&lt;'Opciones financieras'!$N$60,'Opciones financieras'!$M$60*100*('Opciones financieras'!$N$60-AF89-'Opciones financieras'!$O$60),0-'Opciones financieras'!$M$60*100*'Opciones financieras'!$O$60)</f>
        <v>0</v>
      </c>
      <c r="AX127" s="105">
        <f>IF(AF89&lt;'Opciones financieras'!$N$61,'Opciones financieras'!$M$61*100*('Opciones financieras'!$N$61-AF89-'Opciones financieras'!$O$61),0-'Opciones financieras'!$M$61*100*'Opciones financieras'!$O$61)</f>
        <v>0</v>
      </c>
      <c r="AY127" s="105">
        <f>IF(AF89&lt;'Opciones financieras'!$N$62,'Opciones financieras'!$M$62*100*('Opciones financieras'!$N$62-AF89-'Opciones financieras'!$O$62),0-'Opciones financieras'!$M$62*100*'Opciones financieras'!$O$62)</f>
        <v>0</v>
      </c>
      <c r="AZ127" s="105">
        <f>IF(AF89&lt;'Opciones financieras'!$N$63,'Opciones financieras'!$M$63*100*('Opciones financieras'!$N$63-AF89-'Opciones financieras'!$O$63),0-'Opciones financieras'!$M$63*100*'Opciones financieras'!$O$63)</f>
        <v>0</v>
      </c>
    </row>
    <row r="128" spans="33:52" ht="15.75" customHeight="1">
      <c r="AG128" s="105">
        <f>IF(AF90&lt;'Opciones financieras'!$N$44,'Opciones financieras'!$M$44*100*('Opciones financieras'!$N$44-AF90-'Opciones financieras'!$O$44),0-'Opciones financieras'!$M$44*100*'Opciones financieras'!$O$44)</f>
        <v>0</v>
      </c>
      <c r="AH128" s="105">
        <f>IF(AF90&lt;'Opciones financieras'!$N$45,'Opciones financieras'!$M$45*100*('Opciones financieras'!$N$45-AF90-'Opciones financieras'!$O$45),0-'Opciones financieras'!$M$45*100*'Opciones financieras'!$O$45)</f>
        <v>0</v>
      </c>
      <c r="AI128" s="105">
        <f>IF(AF90&lt;'Opciones financieras'!$N$46,'Opciones financieras'!$M$46*100*('Opciones financieras'!$N$46-AF90-'Opciones financieras'!$O$46),0-'Opciones financieras'!$M$46*100*'Opciones financieras'!$O$46)</f>
        <v>0</v>
      </c>
      <c r="AJ128" s="105">
        <f>IF(AF90&lt;'Opciones financieras'!$N$47,'Opciones financieras'!$M$47*100*('Opciones financieras'!$N$47-AF90-'Opciones financieras'!$O$47),0-'Opciones financieras'!$M$47*100*'Opciones financieras'!$O$47)</f>
        <v>0</v>
      </c>
      <c r="AK128" s="105">
        <f>IF(AF90&lt;'Opciones financieras'!$N$48,'Opciones financieras'!$M$48*100*('Opciones financieras'!$N$48-AF90-'Opciones financieras'!$O$48),0-'Opciones financieras'!$M$48*100*'Opciones financieras'!$O$48)</f>
        <v>0</v>
      </c>
      <c r="AL128" s="105">
        <f>IF(AF90&lt;'Opciones financieras'!$N$49,'Opciones financieras'!$M$49*100*('Opciones financieras'!$N$49-AF90-'Opciones financieras'!$O$49),0-'Opciones financieras'!$M$49*100*'Opciones financieras'!$O$49)</f>
        <v>0</v>
      </c>
      <c r="AM128" s="105">
        <f>IF(AF90&lt;'Opciones financieras'!$N$50,'Opciones financieras'!$M$50*100*('Opciones financieras'!$N$50-AF90-'Opciones financieras'!$O$50),0-'Opciones financieras'!$M$50*100*'Opciones financieras'!$O$50)</f>
        <v>0</v>
      </c>
      <c r="AN128" s="105">
        <f>IF(AF90&lt;'Opciones financieras'!$N$51,'Opciones financieras'!$M$51*100*('Opciones financieras'!$N$51-AF90-'Opciones financieras'!$O$51),0-'Opciones financieras'!$M$51*100*'Opciones financieras'!$O$51)</f>
        <v>0</v>
      </c>
      <c r="AO128" s="105">
        <f>IF(AF90&lt;'Opciones financieras'!$N$52,'Opciones financieras'!$M$52*100*('Opciones financieras'!$N$52-AF90-'Opciones financieras'!$O$52),0-'Opciones financieras'!$M$52*100*'Opciones financieras'!$O$52)</f>
        <v>0</v>
      </c>
      <c r="AP128" s="105">
        <f>IF(AF90&lt;'Opciones financieras'!$N$53,'Opciones financieras'!$M$53*100*('Opciones financieras'!$N$53-AF90-'Opciones financieras'!$O$53),0-'Opciones financieras'!$M$53*100*'Opciones financieras'!$O$53)</f>
        <v>0</v>
      </c>
      <c r="AQ128" s="105">
        <f>IF(AF90&lt;'Opciones financieras'!$N$54,'Opciones financieras'!$M$54*100*('Opciones financieras'!$N$54-AF90-'Opciones financieras'!$O$54),0-'Opciones financieras'!$M$54*100*'Opciones financieras'!$O$54)</f>
        <v>0</v>
      </c>
      <c r="AR128" s="105">
        <f>IF(AF90&lt;'Opciones financieras'!$N$55,'Opciones financieras'!$M$55*100*('Opciones financieras'!$N$55-AF90-'Opciones financieras'!$O$55),0-'Opciones financieras'!$M$55*100*'Opciones financieras'!$O$55)</f>
        <v>0</v>
      </c>
      <c r="AS128" s="105">
        <f>IF(AF90&lt;'Opciones financieras'!$N$56,'Opciones financieras'!$M$56*100*('Opciones financieras'!$N$56-AF90-'Opciones financieras'!$O$56),0-'Opciones financieras'!$M$56*100*'Opciones financieras'!$O$56)</f>
        <v>0</v>
      </c>
      <c r="AT128" s="105">
        <f>IF(AF90&lt;'Opciones financieras'!$N$57,'Opciones financieras'!$M$57*100*('Opciones financieras'!$N$57-AF90-'Opciones financieras'!$O$57),0-'Opciones financieras'!$M$57*100*'Opciones financieras'!$O$57)</f>
        <v>0</v>
      </c>
      <c r="AU128" s="105">
        <f>IF(AF90&lt;'Opciones financieras'!$N$58,'Opciones financieras'!$M$58*100*('Opciones financieras'!$N$58-AF90-'Opciones financieras'!$O$58),0-'Opciones financieras'!$M$58*100*'Opciones financieras'!$O$58)</f>
        <v>0</v>
      </c>
      <c r="AV128" s="105">
        <f>IF(AF90&lt;'Opciones financieras'!$N$59,'Opciones financieras'!$M$59*100*('Opciones financieras'!$N$59-AF90-'Opciones financieras'!$O$59),0-'Opciones financieras'!$M$59*100*'Opciones financieras'!$O$59)</f>
        <v>0</v>
      </c>
      <c r="AW128" s="105">
        <f>IF(AF90&lt;'Opciones financieras'!$N$60,'Opciones financieras'!$M$60*100*('Opciones financieras'!$N$60-AF90-'Opciones financieras'!$O$60),0-'Opciones financieras'!$M$60*100*'Opciones financieras'!$O$60)</f>
        <v>0</v>
      </c>
      <c r="AX128" s="105">
        <f>IF(AF90&lt;'Opciones financieras'!$N$61,'Opciones financieras'!$M$61*100*('Opciones financieras'!$N$61-AF90-'Opciones financieras'!$O$61),0-'Opciones financieras'!$M$61*100*'Opciones financieras'!$O$61)</f>
        <v>0</v>
      </c>
      <c r="AY128" s="105">
        <f>IF(AF90&lt;'Opciones financieras'!$N$62,'Opciones financieras'!$M$62*100*('Opciones financieras'!$N$62-AF90-'Opciones financieras'!$O$62),0-'Opciones financieras'!$M$62*100*'Opciones financieras'!$O$62)</f>
        <v>0</v>
      </c>
      <c r="AZ128" s="105">
        <f>IF(AF90&lt;'Opciones financieras'!$N$63,'Opciones financieras'!$M$63*100*('Opciones financieras'!$N$63-AF90-'Opciones financieras'!$O$63),0-'Opciones financieras'!$M$63*100*'Opciones financieras'!$O$63)</f>
        <v>0</v>
      </c>
    </row>
    <row r="129" spans="33:52" ht="15.75" customHeight="1">
      <c r="AG129" s="105">
        <f>IF(AF91&lt;'Opciones financieras'!$N$44,'Opciones financieras'!$M$44*100*('Opciones financieras'!$N$44-AF91-'Opciones financieras'!$O$44),0-'Opciones financieras'!$M$44*100*'Opciones financieras'!$O$44)</f>
        <v>0</v>
      </c>
      <c r="AH129" s="105">
        <f>IF(AF91&lt;'Opciones financieras'!$N$45,'Opciones financieras'!$M$45*100*('Opciones financieras'!$N$45-AF91-'Opciones financieras'!$O$45),0-'Opciones financieras'!$M$45*100*'Opciones financieras'!$O$45)</f>
        <v>0</v>
      </c>
      <c r="AI129" s="105">
        <f>IF(AF91&lt;'Opciones financieras'!$N$46,'Opciones financieras'!$M$46*100*('Opciones financieras'!$N$46-AF91-'Opciones financieras'!$O$46),0-'Opciones financieras'!$M$46*100*'Opciones financieras'!$O$46)</f>
        <v>0</v>
      </c>
      <c r="AJ129" s="105">
        <f>IF(AF91&lt;'Opciones financieras'!$N$47,'Opciones financieras'!$M$47*100*('Opciones financieras'!$N$47-AF91-'Opciones financieras'!$O$47),0-'Opciones financieras'!$M$47*100*'Opciones financieras'!$O$47)</f>
        <v>0</v>
      </c>
      <c r="AK129" s="105">
        <f>IF(AF91&lt;'Opciones financieras'!$N$48,'Opciones financieras'!$M$48*100*('Opciones financieras'!$N$48-AF91-'Opciones financieras'!$O$48),0-'Opciones financieras'!$M$48*100*'Opciones financieras'!$O$48)</f>
        <v>0</v>
      </c>
      <c r="AL129" s="105">
        <f>IF(AF91&lt;'Opciones financieras'!$N$49,'Opciones financieras'!$M$49*100*('Opciones financieras'!$N$49-AF91-'Opciones financieras'!$O$49),0-'Opciones financieras'!$M$49*100*'Opciones financieras'!$O$49)</f>
        <v>0</v>
      </c>
      <c r="AM129" s="105">
        <f>IF(AF91&lt;'Opciones financieras'!$N$50,'Opciones financieras'!$M$50*100*('Opciones financieras'!$N$50-AF91-'Opciones financieras'!$O$50),0-'Opciones financieras'!$M$50*100*'Opciones financieras'!$O$50)</f>
        <v>0</v>
      </c>
      <c r="AN129" s="105">
        <f>IF(AF91&lt;'Opciones financieras'!$N$51,'Opciones financieras'!$M$51*100*('Opciones financieras'!$N$51-AF91-'Opciones financieras'!$O$51),0-'Opciones financieras'!$M$51*100*'Opciones financieras'!$O$51)</f>
        <v>0</v>
      </c>
      <c r="AO129" s="105">
        <f>IF(AF91&lt;'Opciones financieras'!$N$52,'Opciones financieras'!$M$52*100*('Opciones financieras'!$N$52-AF91-'Opciones financieras'!$O$52),0-'Opciones financieras'!$M$52*100*'Opciones financieras'!$O$52)</f>
        <v>0</v>
      </c>
      <c r="AP129" s="105">
        <f>IF(AF91&lt;'Opciones financieras'!$N$53,'Opciones financieras'!$M$53*100*('Opciones financieras'!$N$53-AF91-'Opciones financieras'!$O$53),0-'Opciones financieras'!$M$53*100*'Opciones financieras'!$O$53)</f>
        <v>0</v>
      </c>
      <c r="AQ129" s="105">
        <f>IF(AF91&lt;'Opciones financieras'!$N$54,'Opciones financieras'!$M$54*100*('Opciones financieras'!$N$54-AF91-'Opciones financieras'!$O$54),0-'Opciones financieras'!$M$54*100*'Opciones financieras'!$O$54)</f>
        <v>0</v>
      </c>
      <c r="AR129" s="105">
        <f>IF(AF91&lt;'Opciones financieras'!$N$55,'Opciones financieras'!$M$55*100*('Opciones financieras'!$N$55-AF91-'Opciones financieras'!$O$55),0-'Opciones financieras'!$M$55*100*'Opciones financieras'!$O$55)</f>
        <v>0</v>
      </c>
      <c r="AS129" s="105">
        <f>IF(AF91&lt;'Opciones financieras'!$N$56,'Opciones financieras'!$M$56*100*('Opciones financieras'!$N$56-AF91-'Opciones financieras'!$O$56),0-'Opciones financieras'!$M$56*100*'Opciones financieras'!$O$56)</f>
        <v>0</v>
      </c>
      <c r="AT129" s="105">
        <f>IF(AF91&lt;'Opciones financieras'!$N$57,'Opciones financieras'!$M$57*100*('Opciones financieras'!$N$57-AF91-'Opciones financieras'!$O$57),0-'Opciones financieras'!$M$57*100*'Opciones financieras'!$O$57)</f>
        <v>0</v>
      </c>
      <c r="AU129" s="105">
        <f>IF(AF91&lt;'Opciones financieras'!$N$58,'Opciones financieras'!$M$58*100*('Opciones financieras'!$N$58-AF91-'Opciones financieras'!$O$58),0-'Opciones financieras'!$M$58*100*'Opciones financieras'!$O$58)</f>
        <v>0</v>
      </c>
      <c r="AV129" s="105">
        <f>IF(AF91&lt;'Opciones financieras'!$N$59,'Opciones financieras'!$M$59*100*('Opciones financieras'!$N$59-AF91-'Opciones financieras'!$O$59),0-'Opciones financieras'!$M$59*100*'Opciones financieras'!$O$59)</f>
        <v>0</v>
      </c>
      <c r="AW129" s="105">
        <f>IF(AF91&lt;'Opciones financieras'!$N$60,'Opciones financieras'!$M$60*100*('Opciones financieras'!$N$60-AF91-'Opciones financieras'!$O$60),0-'Opciones financieras'!$M$60*100*'Opciones financieras'!$O$60)</f>
        <v>0</v>
      </c>
      <c r="AX129" s="105">
        <f>IF(AF91&lt;'Opciones financieras'!$N$61,'Opciones financieras'!$M$61*100*('Opciones financieras'!$N$61-AF91-'Opciones financieras'!$O$61),0-'Opciones financieras'!$M$61*100*'Opciones financieras'!$O$61)</f>
        <v>0</v>
      </c>
      <c r="AY129" s="105">
        <f>IF(AF91&lt;'Opciones financieras'!$N$62,'Opciones financieras'!$M$62*100*('Opciones financieras'!$N$62-AF91-'Opciones financieras'!$O$62),0-'Opciones financieras'!$M$62*100*'Opciones financieras'!$O$62)</f>
        <v>0</v>
      </c>
      <c r="AZ129" s="105">
        <f>IF(AF91&lt;'Opciones financieras'!$N$63,'Opciones financieras'!$M$63*100*('Opciones financieras'!$N$63-AF91-'Opciones financieras'!$O$63),0-'Opciones financieras'!$M$63*100*'Opciones financieras'!$O$63)</f>
        <v>0</v>
      </c>
    </row>
    <row r="130" spans="33:52" ht="15.75" customHeight="1">
      <c r="AG130" s="105">
        <f>IF(AF92&lt;'Opciones financieras'!$N$44,'Opciones financieras'!$M$44*100*('Opciones financieras'!$N$44-AF92-'Opciones financieras'!$O$44),0-'Opciones financieras'!$M$44*100*'Opciones financieras'!$O$44)</f>
        <v>0</v>
      </c>
      <c r="AH130" s="105">
        <f>IF(AF92&lt;'Opciones financieras'!$N$45,'Opciones financieras'!$M$45*100*('Opciones financieras'!$N$45-AF92-'Opciones financieras'!$O$45),0-'Opciones financieras'!$M$45*100*'Opciones financieras'!$O$45)</f>
        <v>0</v>
      </c>
      <c r="AI130" s="105">
        <f>IF(AF92&lt;'Opciones financieras'!$N$46,'Opciones financieras'!$M$46*100*('Opciones financieras'!$N$46-AF92-'Opciones financieras'!$O$46),0-'Opciones financieras'!$M$46*100*'Opciones financieras'!$O$46)</f>
        <v>0</v>
      </c>
      <c r="AJ130" s="105">
        <f>IF(AF92&lt;'Opciones financieras'!$N$47,'Opciones financieras'!$M$47*100*('Opciones financieras'!$N$47-AF92-'Opciones financieras'!$O$47),0-'Opciones financieras'!$M$47*100*'Opciones financieras'!$O$47)</f>
        <v>0</v>
      </c>
      <c r="AK130" s="105">
        <f>IF(AF92&lt;'Opciones financieras'!$N$48,'Opciones financieras'!$M$48*100*('Opciones financieras'!$N$48-AF92-'Opciones financieras'!$O$48),0-'Opciones financieras'!$M$48*100*'Opciones financieras'!$O$48)</f>
        <v>0</v>
      </c>
      <c r="AL130" s="105">
        <f>IF(AF92&lt;'Opciones financieras'!$N$49,'Opciones financieras'!$M$49*100*('Opciones financieras'!$N$49-AF92-'Opciones financieras'!$O$49),0-'Opciones financieras'!$M$49*100*'Opciones financieras'!$O$49)</f>
        <v>0</v>
      </c>
      <c r="AM130" s="105">
        <f>IF(AF92&lt;'Opciones financieras'!$N$50,'Opciones financieras'!$M$50*100*('Opciones financieras'!$N$50-AF92-'Opciones financieras'!$O$50),0-'Opciones financieras'!$M$50*100*'Opciones financieras'!$O$50)</f>
        <v>0</v>
      </c>
      <c r="AN130" s="105">
        <f>IF(AF92&lt;'Opciones financieras'!$N$51,'Opciones financieras'!$M$51*100*('Opciones financieras'!$N$51-AF92-'Opciones financieras'!$O$51),0-'Opciones financieras'!$M$51*100*'Opciones financieras'!$O$51)</f>
        <v>0</v>
      </c>
      <c r="AO130" s="105">
        <f>IF(AF92&lt;'Opciones financieras'!$N$52,'Opciones financieras'!$M$52*100*('Opciones financieras'!$N$52-AF92-'Opciones financieras'!$O$52),0-'Opciones financieras'!$M$52*100*'Opciones financieras'!$O$52)</f>
        <v>0</v>
      </c>
      <c r="AP130" s="105">
        <f>IF(AF92&lt;'Opciones financieras'!$N$53,'Opciones financieras'!$M$53*100*('Opciones financieras'!$N$53-AF92-'Opciones financieras'!$O$53),0-'Opciones financieras'!$M$53*100*'Opciones financieras'!$O$53)</f>
        <v>0</v>
      </c>
      <c r="AQ130" s="105">
        <f>IF(AF92&lt;'Opciones financieras'!$N$54,'Opciones financieras'!$M$54*100*('Opciones financieras'!$N$54-AF92-'Opciones financieras'!$O$54),0-'Opciones financieras'!$M$54*100*'Opciones financieras'!$O$54)</f>
        <v>0</v>
      </c>
      <c r="AR130" s="105">
        <f>IF(AF92&lt;'Opciones financieras'!$N$55,'Opciones financieras'!$M$55*100*('Opciones financieras'!$N$55-AF92-'Opciones financieras'!$O$55),0-'Opciones financieras'!$M$55*100*'Opciones financieras'!$O$55)</f>
        <v>0</v>
      </c>
      <c r="AS130" s="105">
        <f>IF(AF92&lt;'Opciones financieras'!$N$56,'Opciones financieras'!$M$56*100*('Opciones financieras'!$N$56-AF92-'Opciones financieras'!$O$56),0-'Opciones financieras'!$M$56*100*'Opciones financieras'!$O$56)</f>
        <v>0</v>
      </c>
      <c r="AT130" s="105">
        <f>IF(AF92&lt;'Opciones financieras'!$N$57,'Opciones financieras'!$M$57*100*('Opciones financieras'!$N$57-AF92-'Opciones financieras'!$O$57),0-'Opciones financieras'!$M$57*100*'Opciones financieras'!$O$57)</f>
        <v>0</v>
      </c>
      <c r="AU130" s="105">
        <f>IF(AF92&lt;'Opciones financieras'!$N$58,'Opciones financieras'!$M$58*100*('Opciones financieras'!$N$58-AF92-'Opciones financieras'!$O$58),0-'Opciones financieras'!$M$58*100*'Opciones financieras'!$O$58)</f>
        <v>0</v>
      </c>
      <c r="AV130" s="105">
        <f>IF(AF92&lt;'Opciones financieras'!$N$59,'Opciones financieras'!$M$59*100*('Opciones financieras'!$N$59-AF92-'Opciones financieras'!$O$59),0-'Opciones financieras'!$M$59*100*'Opciones financieras'!$O$59)</f>
        <v>0</v>
      </c>
      <c r="AW130" s="105">
        <f>IF(AF92&lt;'Opciones financieras'!$N$60,'Opciones financieras'!$M$60*100*('Opciones financieras'!$N$60-AF92-'Opciones financieras'!$O$60),0-'Opciones financieras'!$M$60*100*'Opciones financieras'!$O$60)</f>
        <v>0</v>
      </c>
      <c r="AX130" s="105">
        <f>IF(AF92&lt;'Opciones financieras'!$N$61,'Opciones financieras'!$M$61*100*('Opciones financieras'!$N$61-AF92-'Opciones financieras'!$O$61),0-'Opciones financieras'!$M$61*100*'Opciones financieras'!$O$61)</f>
        <v>0</v>
      </c>
      <c r="AY130" s="105">
        <f>IF(AF92&lt;'Opciones financieras'!$N$62,'Opciones financieras'!$M$62*100*('Opciones financieras'!$N$62-AF92-'Opciones financieras'!$O$62),0-'Opciones financieras'!$M$62*100*'Opciones financieras'!$O$62)</f>
        <v>0</v>
      </c>
      <c r="AZ130" s="105">
        <f>IF(AF92&lt;'Opciones financieras'!$N$63,'Opciones financieras'!$M$63*100*('Opciones financieras'!$N$63-AF92-'Opciones financieras'!$O$63),0-'Opciones financieras'!$M$63*100*'Opciones financieras'!$O$63)</f>
        <v>0</v>
      </c>
    </row>
    <row r="131" spans="33:52" ht="15.75" customHeight="1">
      <c r="AG131" s="105">
        <f>IF(AF93&lt;'Opciones financieras'!$N$44,'Opciones financieras'!$M$44*100*('Opciones financieras'!$N$44-AF93-'Opciones financieras'!$O$44),0-'Opciones financieras'!$M$44*100*'Opciones financieras'!$O$44)</f>
        <v>0</v>
      </c>
      <c r="AH131" s="105">
        <f>IF(AF93&lt;'Opciones financieras'!$N$45,'Opciones financieras'!$M$45*100*('Opciones financieras'!$N$45-AF93-'Opciones financieras'!$O$45),0-'Opciones financieras'!$M$45*100*'Opciones financieras'!$O$45)</f>
        <v>0</v>
      </c>
      <c r="AI131" s="105">
        <f>IF(AF93&lt;'Opciones financieras'!$N$46,'Opciones financieras'!$M$46*100*('Opciones financieras'!$N$46-AF93-'Opciones financieras'!$O$46),0-'Opciones financieras'!$M$46*100*'Opciones financieras'!$O$46)</f>
        <v>0</v>
      </c>
      <c r="AJ131" s="105">
        <f>IF(AF93&lt;'Opciones financieras'!$N$47,'Opciones financieras'!$M$47*100*('Opciones financieras'!$N$47-AF93-'Opciones financieras'!$O$47),0-'Opciones financieras'!$M$47*100*'Opciones financieras'!$O$47)</f>
        <v>0</v>
      </c>
      <c r="AK131" s="105">
        <f>IF(AF93&lt;'Opciones financieras'!$N$48,'Opciones financieras'!$M$48*100*('Opciones financieras'!$N$48-AF93-'Opciones financieras'!$O$48),0-'Opciones financieras'!$M$48*100*'Opciones financieras'!$O$48)</f>
        <v>0</v>
      </c>
      <c r="AL131" s="105">
        <f>IF(AF93&lt;'Opciones financieras'!$N$49,'Opciones financieras'!$M$49*100*('Opciones financieras'!$N$49-AF93-'Opciones financieras'!$O$49),0-'Opciones financieras'!$M$49*100*'Opciones financieras'!$O$49)</f>
        <v>0</v>
      </c>
      <c r="AM131" s="105">
        <f>IF(AF93&lt;'Opciones financieras'!$N$50,'Opciones financieras'!$M$50*100*('Opciones financieras'!$N$50-AF93-'Opciones financieras'!$O$50),0-'Opciones financieras'!$M$50*100*'Opciones financieras'!$O$50)</f>
        <v>0</v>
      </c>
      <c r="AN131" s="105">
        <f>IF(AF93&lt;'Opciones financieras'!$N$51,'Opciones financieras'!$M$51*100*('Opciones financieras'!$N$51-AF93-'Opciones financieras'!$O$51),0-'Opciones financieras'!$M$51*100*'Opciones financieras'!$O$51)</f>
        <v>0</v>
      </c>
      <c r="AO131" s="105">
        <f>IF(AF93&lt;'Opciones financieras'!$N$52,'Opciones financieras'!$M$52*100*('Opciones financieras'!$N$52-AF93-'Opciones financieras'!$O$52),0-'Opciones financieras'!$M$52*100*'Opciones financieras'!$O$52)</f>
        <v>0</v>
      </c>
      <c r="AP131" s="105">
        <f>IF(AF93&lt;'Opciones financieras'!$N$53,'Opciones financieras'!$M$53*100*('Opciones financieras'!$N$53-AF93-'Opciones financieras'!$O$53),0-'Opciones financieras'!$M$53*100*'Opciones financieras'!$O$53)</f>
        <v>0</v>
      </c>
      <c r="AQ131" s="105">
        <f>IF(AF93&lt;'Opciones financieras'!$N$54,'Opciones financieras'!$M$54*100*('Opciones financieras'!$N$54-AF93-'Opciones financieras'!$O$54),0-'Opciones financieras'!$M$54*100*'Opciones financieras'!$O$54)</f>
        <v>0</v>
      </c>
      <c r="AR131" s="105">
        <f>IF(AF93&lt;'Opciones financieras'!$N$55,'Opciones financieras'!$M$55*100*('Opciones financieras'!$N$55-AF93-'Opciones financieras'!$O$55),0-'Opciones financieras'!$M$55*100*'Opciones financieras'!$O$55)</f>
        <v>0</v>
      </c>
      <c r="AS131" s="105">
        <f>IF(AF93&lt;'Opciones financieras'!$N$56,'Opciones financieras'!$M$56*100*('Opciones financieras'!$N$56-AF93-'Opciones financieras'!$O$56),0-'Opciones financieras'!$M$56*100*'Opciones financieras'!$O$56)</f>
        <v>0</v>
      </c>
      <c r="AT131" s="105">
        <f>IF(AF93&lt;'Opciones financieras'!$N$57,'Opciones financieras'!$M$57*100*('Opciones financieras'!$N$57-AF93-'Opciones financieras'!$O$57),0-'Opciones financieras'!$M$57*100*'Opciones financieras'!$O$57)</f>
        <v>0</v>
      </c>
      <c r="AU131" s="105">
        <f>IF(AF93&lt;'Opciones financieras'!$N$58,'Opciones financieras'!$M$58*100*('Opciones financieras'!$N$58-AF93-'Opciones financieras'!$O$58),0-'Opciones financieras'!$M$58*100*'Opciones financieras'!$O$58)</f>
        <v>0</v>
      </c>
      <c r="AV131" s="105">
        <f>IF(AF93&lt;'Opciones financieras'!$N$59,'Opciones financieras'!$M$59*100*('Opciones financieras'!$N$59-AF93-'Opciones financieras'!$O$59),0-'Opciones financieras'!$M$59*100*'Opciones financieras'!$O$59)</f>
        <v>0</v>
      </c>
      <c r="AW131" s="105">
        <f>IF(AF93&lt;'Opciones financieras'!$N$60,'Opciones financieras'!$M$60*100*('Opciones financieras'!$N$60-AF93-'Opciones financieras'!$O$60),0-'Opciones financieras'!$M$60*100*'Opciones financieras'!$O$60)</f>
        <v>0</v>
      </c>
      <c r="AX131" s="105">
        <f>IF(AF93&lt;'Opciones financieras'!$N$61,'Opciones financieras'!$M$61*100*('Opciones financieras'!$N$61-AF93-'Opciones financieras'!$O$61),0-'Opciones financieras'!$M$61*100*'Opciones financieras'!$O$61)</f>
        <v>0</v>
      </c>
      <c r="AY131" s="105">
        <f>IF(AF93&lt;'Opciones financieras'!$N$62,'Opciones financieras'!$M$62*100*('Opciones financieras'!$N$62-AF93-'Opciones financieras'!$O$62),0-'Opciones financieras'!$M$62*100*'Opciones financieras'!$O$62)</f>
        <v>0</v>
      </c>
      <c r="AZ131" s="105">
        <f>IF(AF93&lt;'Opciones financieras'!$N$63,'Opciones financieras'!$M$63*100*('Opciones financieras'!$N$63-AF93-'Opciones financieras'!$O$63),0-'Opciones financieras'!$M$63*100*'Opciones financieras'!$O$63)</f>
        <v>0</v>
      </c>
    </row>
    <row r="132" spans="33:52" ht="15.75" customHeight="1">
      <c r="AG132" s="105">
        <f>IF(AF94&lt;'Opciones financieras'!$N$44,'Opciones financieras'!$M$44*100*('Opciones financieras'!$N$44-AF94-'Opciones financieras'!$O$44),0-'Opciones financieras'!$M$44*100*'Opciones financieras'!$O$44)</f>
        <v>0</v>
      </c>
      <c r="AH132" s="105">
        <f>IF(AF94&lt;'Opciones financieras'!$N$45,'Opciones financieras'!$M$45*100*('Opciones financieras'!$N$45-AF94-'Opciones financieras'!$O$45),0-'Opciones financieras'!$M$45*100*'Opciones financieras'!$O$45)</f>
        <v>0</v>
      </c>
      <c r="AI132" s="105">
        <f>IF(AF94&lt;'Opciones financieras'!$N$46,'Opciones financieras'!$M$46*100*('Opciones financieras'!$N$46-AF94-'Opciones financieras'!$O$46),0-'Opciones financieras'!$M$46*100*'Opciones financieras'!$O$46)</f>
        <v>0</v>
      </c>
      <c r="AJ132" s="105">
        <f>IF(AF94&lt;'Opciones financieras'!$N$47,'Opciones financieras'!$M$47*100*('Opciones financieras'!$N$47-AF94-'Opciones financieras'!$O$47),0-'Opciones financieras'!$M$47*100*'Opciones financieras'!$O$47)</f>
        <v>0</v>
      </c>
      <c r="AK132" s="105">
        <f>IF(AF94&lt;'Opciones financieras'!$N$48,'Opciones financieras'!$M$48*100*('Opciones financieras'!$N$48-AF94-'Opciones financieras'!$O$48),0-'Opciones financieras'!$M$48*100*'Opciones financieras'!$O$48)</f>
        <v>0</v>
      </c>
      <c r="AL132" s="105">
        <f>IF(AF94&lt;'Opciones financieras'!$N$49,'Opciones financieras'!$M$49*100*('Opciones financieras'!$N$49-AF94-'Opciones financieras'!$O$49),0-'Opciones financieras'!$M$49*100*'Opciones financieras'!$O$49)</f>
        <v>0</v>
      </c>
      <c r="AM132" s="105">
        <f>IF(AF94&lt;'Opciones financieras'!$N$50,'Opciones financieras'!$M$50*100*('Opciones financieras'!$N$50-AF94-'Opciones financieras'!$O$50),0-'Opciones financieras'!$M$50*100*'Opciones financieras'!$O$50)</f>
        <v>0</v>
      </c>
      <c r="AN132" s="105">
        <f>IF(AF94&lt;'Opciones financieras'!$N$51,'Opciones financieras'!$M$51*100*('Opciones financieras'!$N$51-AF94-'Opciones financieras'!$O$51),0-'Opciones financieras'!$M$51*100*'Opciones financieras'!$O$51)</f>
        <v>0</v>
      </c>
      <c r="AO132" s="105">
        <f>IF(AF94&lt;'Opciones financieras'!$N$52,'Opciones financieras'!$M$52*100*('Opciones financieras'!$N$52-AF94-'Opciones financieras'!$O$52),0-'Opciones financieras'!$M$52*100*'Opciones financieras'!$O$52)</f>
        <v>0</v>
      </c>
      <c r="AP132" s="105">
        <f>IF(AF94&lt;'Opciones financieras'!$N$53,'Opciones financieras'!$M$53*100*('Opciones financieras'!$N$53-AF94-'Opciones financieras'!$O$53),0-'Opciones financieras'!$M$53*100*'Opciones financieras'!$O$53)</f>
        <v>0</v>
      </c>
      <c r="AQ132" s="105">
        <f>IF(AF94&lt;'Opciones financieras'!$N$54,'Opciones financieras'!$M$54*100*('Opciones financieras'!$N$54-AF94-'Opciones financieras'!$O$54),0-'Opciones financieras'!$M$54*100*'Opciones financieras'!$O$54)</f>
        <v>0</v>
      </c>
      <c r="AR132" s="105">
        <f>IF(AF94&lt;'Opciones financieras'!$N$55,'Opciones financieras'!$M$55*100*('Opciones financieras'!$N$55-AF94-'Opciones financieras'!$O$55),0-'Opciones financieras'!$M$55*100*'Opciones financieras'!$O$55)</f>
        <v>0</v>
      </c>
      <c r="AS132" s="105">
        <f>IF(AF94&lt;'Opciones financieras'!$N$56,'Opciones financieras'!$M$56*100*('Opciones financieras'!$N$56-AF94-'Opciones financieras'!$O$56),0-'Opciones financieras'!$M$56*100*'Opciones financieras'!$O$56)</f>
        <v>0</v>
      </c>
      <c r="AT132" s="105">
        <f>IF(AF94&lt;'Opciones financieras'!$N$57,'Opciones financieras'!$M$57*100*('Opciones financieras'!$N$57-AF94-'Opciones financieras'!$O$57),0-'Opciones financieras'!$M$57*100*'Opciones financieras'!$O$57)</f>
        <v>0</v>
      </c>
      <c r="AU132" s="105">
        <f>IF(AF94&lt;'Opciones financieras'!$N$58,'Opciones financieras'!$M$58*100*('Opciones financieras'!$N$58-AF94-'Opciones financieras'!$O$58),0-'Opciones financieras'!$M$58*100*'Opciones financieras'!$O$58)</f>
        <v>0</v>
      </c>
      <c r="AV132" s="105">
        <f>IF(AF94&lt;'Opciones financieras'!$N$59,'Opciones financieras'!$M$59*100*('Opciones financieras'!$N$59-AF94-'Opciones financieras'!$O$59),0-'Opciones financieras'!$M$59*100*'Opciones financieras'!$O$59)</f>
        <v>0</v>
      </c>
      <c r="AW132" s="105">
        <f>IF(AF94&lt;'Opciones financieras'!$N$60,'Opciones financieras'!$M$60*100*('Opciones financieras'!$N$60-AF94-'Opciones financieras'!$O$60),0-'Opciones financieras'!$M$60*100*'Opciones financieras'!$O$60)</f>
        <v>0</v>
      </c>
      <c r="AX132" s="105">
        <f>IF(AF94&lt;'Opciones financieras'!$N$61,'Opciones financieras'!$M$61*100*('Opciones financieras'!$N$61-AF94-'Opciones financieras'!$O$61),0-'Opciones financieras'!$M$61*100*'Opciones financieras'!$O$61)</f>
        <v>0</v>
      </c>
      <c r="AY132" s="105">
        <f>IF(AF94&lt;'Opciones financieras'!$N$62,'Opciones financieras'!$M$62*100*('Opciones financieras'!$N$62-AF94-'Opciones financieras'!$O$62),0-'Opciones financieras'!$M$62*100*'Opciones financieras'!$O$62)</f>
        <v>0</v>
      </c>
      <c r="AZ132" s="105">
        <f>IF(AF94&lt;'Opciones financieras'!$N$63,'Opciones financieras'!$M$63*100*('Opciones financieras'!$N$63-AF94-'Opciones financieras'!$O$63),0-'Opciones financieras'!$M$63*100*'Opciones financieras'!$O$63)</f>
        <v>0</v>
      </c>
    </row>
    <row r="133" spans="33:52" ht="15.75" customHeight="1">
      <c r="AG133" s="105">
        <f>IF(AF95&lt;'Opciones financieras'!$N$44,'Opciones financieras'!$M$44*100*('Opciones financieras'!$N$44-AF95-'Opciones financieras'!$O$44),0-'Opciones financieras'!$M$44*100*'Opciones financieras'!$O$44)</f>
        <v>0</v>
      </c>
      <c r="AH133" s="105">
        <f>IF(AF95&lt;'Opciones financieras'!$N$45,'Opciones financieras'!$M$45*100*('Opciones financieras'!$N$45-AF95-'Opciones financieras'!$O$45),0-'Opciones financieras'!$M$45*100*'Opciones financieras'!$O$45)</f>
        <v>0</v>
      </c>
      <c r="AI133" s="105">
        <f>IF(AF95&lt;'Opciones financieras'!$N$46,'Opciones financieras'!$M$46*100*('Opciones financieras'!$N$46-AF95-'Opciones financieras'!$O$46),0-'Opciones financieras'!$M$46*100*'Opciones financieras'!$O$46)</f>
        <v>0</v>
      </c>
      <c r="AJ133" s="105">
        <f>IF(AF95&lt;'Opciones financieras'!$N$47,'Opciones financieras'!$M$47*100*('Opciones financieras'!$N$47-AF95-'Opciones financieras'!$O$47),0-'Opciones financieras'!$M$47*100*'Opciones financieras'!$O$47)</f>
        <v>0</v>
      </c>
      <c r="AK133" s="105">
        <f>IF(AF95&lt;'Opciones financieras'!$N$48,'Opciones financieras'!$M$48*100*('Opciones financieras'!$N$48-AF95-'Opciones financieras'!$O$48),0-'Opciones financieras'!$M$48*100*'Opciones financieras'!$O$48)</f>
        <v>0</v>
      </c>
      <c r="AL133" s="105">
        <f>IF(AF95&lt;'Opciones financieras'!$N$49,'Opciones financieras'!$M$49*100*('Opciones financieras'!$N$49-AF95-'Opciones financieras'!$O$49),0-'Opciones financieras'!$M$49*100*'Opciones financieras'!$O$49)</f>
        <v>0</v>
      </c>
      <c r="AM133" s="105">
        <f>IF(AF95&lt;'Opciones financieras'!$N$50,'Opciones financieras'!$M$50*100*('Opciones financieras'!$N$50-AF95-'Opciones financieras'!$O$50),0-'Opciones financieras'!$M$50*100*'Opciones financieras'!$O$50)</f>
        <v>0</v>
      </c>
      <c r="AN133" s="105">
        <f>IF(AF95&lt;'Opciones financieras'!$N$51,'Opciones financieras'!$M$51*100*('Opciones financieras'!$N$51-AF95-'Opciones financieras'!$O$51),0-'Opciones financieras'!$M$51*100*'Opciones financieras'!$O$51)</f>
        <v>0</v>
      </c>
      <c r="AO133" s="105">
        <f>IF(AF95&lt;'Opciones financieras'!$N$52,'Opciones financieras'!$M$52*100*('Opciones financieras'!$N$52-AF95-'Opciones financieras'!$O$52),0-'Opciones financieras'!$M$52*100*'Opciones financieras'!$O$52)</f>
        <v>0</v>
      </c>
      <c r="AP133" s="105">
        <f>IF(AF95&lt;'Opciones financieras'!$N$53,'Opciones financieras'!$M$53*100*('Opciones financieras'!$N$53-AF95-'Opciones financieras'!$O$53),0-'Opciones financieras'!$M$53*100*'Opciones financieras'!$O$53)</f>
        <v>0</v>
      </c>
      <c r="AQ133" s="105">
        <f>IF(AF95&lt;'Opciones financieras'!$N$54,'Opciones financieras'!$M$54*100*('Opciones financieras'!$N$54-AF95-'Opciones financieras'!$O$54),0-'Opciones financieras'!$M$54*100*'Opciones financieras'!$O$54)</f>
        <v>0</v>
      </c>
      <c r="AR133" s="105">
        <f>IF(AF95&lt;'Opciones financieras'!$N$55,'Opciones financieras'!$M$55*100*('Opciones financieras'!$N$55-AF95-'Opciones financieras'!$O$55),0-'Opciones financieras'!$M$55*100*'Opciones financieras'!$O$55)</f>
        <v>0</v>
      </c>
      <c r="AS133" s="105">
        <f>IF(AF95&lt;'Opciones financieras'!$N$56,'Opciones financieras'!$M$56*100*('Opciones financieras'!$N$56-AF95-'Opciones financieras'!$O$56),0-'Opciones financieras'!$M$56*100*'Opciones financieras'!$O$56)</f>
        <v>0</v>
      </c>
      <c r="AT133" s="105">
        <f>IF(AF95&lt;'Opciones financieras'!$N$57,'Opciones financieras'!$M$57*100*('Opciones financieras'!$N$57-AF95-'Opciones financieras'!$O$57),0-'Opciones financieras'!$M$57*100*'Opciones financieras'!$O$57)</f>
        <v>0</v>
      </c>
      <c r="AU133" s="105">
        <f>IF(AF95&lt;'Opciones financieras'!$N$58,'Opciones financieras'!$M$58*100*('Opciones financieras'!$N$58-AF95-'Opciones financieras'!$O$58),0-'Opciones financieras'!$M$58*100*'Opciones financieras'!$O$58)</f>
        <v>0</v>
      </c>
      <c r="AV133" s="105">
        <f>IF(AF95&lt;'Opciones financieras'!$N$59,'Opciones financieras'!$M$59*100*('Opciones financieras'!$N$59-AF95-'Opciones financieras'!$O$59),0-'Opciones financieras'!$M$59*100*'Opciones financieras'!$O$59)</f>
        <v>0</v>
      </c>
      <c r="AW133" s="105">
        <f>IF(AF95&lt;'Opciones financieras'!$N$60,'Opciones financieras'!$M$60*100*('Opciones financieras'!$N$60-AF95-'Opciones financieras'!$O$60),0-'Opciones financieras'!$M$60*100*'Opciones financieras'!$O$60)</f>
        <v>0</v>
      </c>
      <c r="AX133" s="105">
        <f>IF(AF95&lt;'Opciones financieras'!$N$61,'Opciones financieras'!$M$61*100*('Opciones financieras'!$N$61-AF95-'Opciones financieras'!$O$61),0-'Opciones financieras'!$M$61*100*'Opciones financieras'!$O$61)</f>
        <v>0</v>
      </c>
      <c r="AY133" s="105">
        <f>IF(AF95&lt;'Opciones financieras'!$N$62,'Opciones financieras'!$M$62*100*('Opciones financieras'!$N$62-AF95-'Opciones financieras'!$O$62),0-'Opciones financieras'!$M$62*100*'Opciones financieras'!$O$62)</f>
        <v>0</v>
      </c>
      <c r="AZ133" s="105">
        <f>IF(AF95&lt;'Opciones financieras'!$N$63,'Opciones financieras'!$M$63*100*('Opciones financieras'!$N$63-AF95-'Opciones financieras'!$O$63),0-'Opciones financieras'!$M$63*100*'Opciones financieras'!$O$63)</f>
        <v>0</v>
      </c>
    </row>
    <row r="134" spans="33:52" ht="15.75" customHeight="1">
      <c r="AG134" s="105">
        <f>IF(AF96&lt;'Opciones financieras'!$N$44,'Opciones financieras'!$M$44*100*('Opciones financieras'!$N$44-AF96-'Opciones financieras'!$O$44),0-'Opciones financieras'!$M$44*100*'Opciones financieras'!$O$44)</f>
        <v>0</v>
      </c>
      <c r="AH134" s="105">
        <f>IF(AF96&lt;'Opciones financieras'!$N$45,'Opciones financieras'!$M$45*100*('Opciones financieras'!$N$45-AF96-'Opciones financieras'!$O$45),0-'Opciones financieras'!$M$45*100*'Opciones financieras'!$O$45)</f>
        <v>0</v>
      </c>
      <c r="AI134" s="105">
        <f>IF(AF96&lt;'Opciones financieras'!$N$46,'Opciones financieras'!$M$46*100*('Opciones financieras'!$N$46-AF96-'Opciones financieras'!$O$46),0-'Opciones financieras'!$M$46*100*'Opciones financieras'!$O$46)</f>
        <v>0</v>
      </c>
      <c r="AJ134" s="105">
        <f>IF(AF96&lt;'Opciones financieras'!$N$47,'Opciones financieras'!$M$47*100*('Opciones financieras'!$N$47-AF96-'Opciones financieras'!$O$47),0-'Opciones financieras'!$M$47*100*'Opciones financieras'!$O$47)</f>
        <v>0</v>
      </c>
      <c r="AK134" s="105">
        <f>IF(AF96&lt;'Opciones financieras'!$N$48,'Opciones financieras'!$M$48*100*('Opciones financieras'!$N$48-AF96-'Opciones financieras'!$O$48),0-'Opciones financieras'!$M$48*100*'Opciones financieras'!$O$48)</f>
        <v>0</v>
      </c>
      <c r="AL134" s="105">
        <f>IF(AF96&lt;'Opciones financieras'!$N$49,'Opciones financieras'!$M$49*100*('Opciones financieras'!$N$49-AF96-'Opciones financieras'!$O$49),0-'Opciones financieras'!$M$49*100*'Opciones financieras'!$O$49)</f>
        <v>0</v>
      </c>
      <c r="AM134" s="105">
        <f>IF(AF96&lt;'Opciones financieras'!$N$50,'Opciones financieras'!$M$50*100*('Opciones financieras'!$N$50-AF96-'Opciones financieras'!$O$50),0-'Opciones financieras'!$M$50*100*'Opciones financieras'!$O$50)</f>
        <v>0</v>
      </c>
      <c r="AN134" s="105">
        <f>IF(AF96&lt;'Opciones financieras'!$N$51,'Opciones financieras'!$M$51*100*('Opciones financieras'!$N$51-AF96-'Opciones financieras'!$O$51),0-'Opciones financieras'!$M$51*100*'Opciones financieras'!$O$51)</f>
        <v>0</v>
      </c>
      <c r="AO134" s="105">
        <f>IF(AF96&lt;'Opciones financieras'!$N$52,'Opciones financieras'!$M$52*100*('Opciones financieras'!$N$52-AF96-'Opciones financieras'!$O$52),0-'Opciones financieras'!$M$52*100*'Opciones financieras'!$O$52)</f>
        <v>0</v>
      </c>
      <c r="AP134" s="105">
        <f>IF(AF96&lt;'Opciones financieras'!$N$53,'Opciones financieras'!$M$53*100*('Opciones financieras'!$N$53-AF96-'Opciones financieras'!$O$53),0-'Opciones financieras'!$M$53*100*'Opciones financieras'!$O$53)</f>
        <v>0</v>
      </c>
      <c r="AQ134" s="105">
        <f>IF(AF96&lt;'Opciones financieras'!$N$54,'Opciones financieras'!$M$54*100*('Opciones financieras'!$N$54-AF96-'Opciones financieras'!$O$54),0-'Opciones financieras'!$M$54*100*'Opciones financieras'!$O$54)</f>
        <v>0</v>
      </c>
      <c r="AR134" s="105">
        <f>IF(AF96&lt;'Opciones financieras'!$N$55,'Opciones financieras'!$M$55*100*('Opciones financieras'!$N$55-AF96-'Opciones financieras'!$O$55),0-'Opciones financieras'!$M$55*100*'Opciones financieras'!$O$55)</f>
        <v>0</v>
      </c>
      <c r="AS134" s="105">
        <f>IF(AF96&lt;'Opciones financieras'!$N$56,'Opciones financieras'!$M$56*100*('Opciones financieras'!$N$56-AF96-'Opciones financieras'!$O$56),0-'Opciones financieras'!$M$56*100*'Opciones financieras'!$O$56)</f>
        <v>0</v>
      </c>
      <c r="AT134" s="105">
        <f>IF(AF96&lt;'Opciones financieras'!$N$57,'Opciones financieras'!$M$57*100*('Opciones financieras'!$N$57-AF96-'Opciones financieras'!$O$57),0-'Opciones financieras'!$M$57*100*'Opciones financieras'!$O$57)</f>
        <v>0</v>
      </c>
      <c r="AU134" s="105">
        <f>IF(AF96&lt;'Opciones financieras'!$N$58,'Opciones financieras'!$M$58*100*('Opciones financieras'!$N$58-AF96-'Opciones financieras'!$O$58),0-'Opciones financieras'!$M$58*100*'Opciones financieras'!$O$58)</f>
        <v>0</v>
      </c>
      <c r="AV134" s="105">
        <f>IF(AF96&lt;'Opciones financieras'!$N$59,'Opciones financieras'!$M$59*100*('Opciones financieras'!$N$59-AF96-'Opciones financieras'!$O$59),0-'Opciones financieras'!$M$59*100*'Opciones financieras'!$O$59)</f>
        <v>0</v>
      </c>
      <c r="AW134" s="105">
        <f>IF(AF96&lt;'Opciones financieras'!$N$60,'Opciones financieras'!$M$60*100*('Opciones financieras'!$N$60-AF96-'Opciones financieras'!$O$60),0-'Opciones financieras'!$M$60*100*'Opciones financieras'!$O$60)</f>
        <v>0</v>
      </c>
      <c r="AX134" s="105">
        <f>IF(AF96&lt;'Opciones financieras'!$N$61,'Opciones financieras'!$M$61*100*('Opciones financieras'!$N$61-AF96-'Opciones financieras'!$O$61),0-'Opciones financieras'!$M$61*100*'Opciones financieras'!$O$61)</f>
        <v>0</v>
      </c>
      <c r="AY134" s="105">
        <f>IF(AF96&lt;'Opciones financieras'!$N$62,'Opciones financieras'!$M$62*100*('Opciones financieras'!$N$62-AF96-'Opciones financieras'!$O$62),0-'Opciones financieras'!$M$62*100*'Opciones financieras'!$O$62)</f>
        <v>0</v>
      </c>
      <c r="AZ134" s="105">
        <f>IF(AF96&lt;'Opciones financieras'!$N$63,'Opciones financieras'!$M$63*100*('Opciones financieras'!$N$63-AF96-'Opciones financieras'!$O$63),0-'Opciones financieras'!$M$63*100*'Opciones financieras'!$O$63)</f>
        <v>0</v>
      </c>
    </row>
    <row r="135" spans="33:52" ht="15.75" customHeight="1">
      <c r="AG135" s="105">
        <f>IF(AF97&lt;'Opciones financieras'!$N$44,'Opciones financieras'!$M$44*100*('Opciones financieras'!$N$44-AF97-'Opciones financieras'!$O$44),0-'Opciones financieras'!$M$44*100*'Opciones financieras'!$O$44)</f>
        <v>0</v>
      </c>
      <c r="AH135" s="105">
        <f>IF(AF97&lt;'Opciones financieras'!$N$45,'Opciones financieras'!$M$45*100*('Opciones financieras'!$N$45-AF97-'Opciones financieras'!$O$45),0-'Opciones financieras'!$M$45*100*'Opciones financieras'!$O$45)</f>
        <v>0</v>
      </c>
      <c r="AI135" s="105">
        <f>IF(AF97&lt;'Opciones financieras'!$N$46,'Opciones financieras'!$M$46*100*('Opciones financieras'!$N$46-AF97-'Opciones financieras'!$O$46),0-'Opciones financieras'!$M$46*100*'Opciones financieras'!$O$46)</f>
        <v>0</v>
      </c>
      <c r="AJ135" s="105">
        <f>IF(AF97&lt;'Opciones financieras'!$N$47,'Opciones financieras'!$M$47*100*('Opciones financieras'!$N$47-AF97-'Opciones financieras'!$O$47),0-'Opciones financieras'!$M$47*100*'Opciones financieras'!$O$47)</f>
        <v>0</v>
      </c>
      <c r="AK135" s="105">
        <f>IF(AF97&lt;'Opciones financieras'!$N$48,'Opciones financieras'!$M$48*100*('Opciones financieras'!$N$48-AF97-'Opciones financieras'!$O$48),0-'Opciones financieras'!$M$48*100*'Opciones financieras'!$O$48)</f>
        <v>0</v>
      </c>
      <c r="AL135" s="105">
        <f>IF(AF97&lt;'Opciones financieras'!$N$49,'Opciones financieras'!$M$49*100*('Opciones financieras'!$N$49-AF97-'Opciones financieras'!$O$49),0-'Opciones financieras'!$M$49*100*'Opciones financieras'!$O$49)</f>
        <v>0</v>
      </c>
      <c r="AM135" s="105">
        <f>IF(AF97&lt;'Opciones financieras'!$N$50,'Opciones financieras'!$M$50*100*('Opciones financieras'!$N$50-AF97-'Opciones financieras'!$O$50),0-'Opciones financieras'!$M$50*100*'Opciones financieras'!$O$50)</f>
        <v>0</v>
      </c>
      <c r="AN135" s="105">
        <f>IF(AF97&lt;'Opciones financieras'!$N$51,'Opciones financieras'!$M$51*100*('Opciones financieras'!$N$51-AF97-'Opciones financieras'!$O$51),0-'Opciones financieras'!$M$51*100*'Opciones financieras'!$O$51)</f>
        <v>0</v>
      </c>
      <c r="AO135" s="105">
        <f>IF(AF97&lt;'Opciones financieras'!$N$52,'Opciones financieras'!$M$52*100*('Opciones financieras'!$N$52-AF97-'Opciones financieras'!$O$52),0-'Opciones financieras'!$M$52*100*'Opciones financieras'!$O$52)</f>
        <v>0</v>
      </c>
      <c r="AP135" s="105">
        <f>IF(AF97&lt;'Opciones financieras'!$N$53,'Opciones financieras'!$M$53*100*('Opciones financieras'!$N$53-AF97-'Opciones financieras'!$O$53),0-'Opciones financieras'!$M$53*100*'Opciones financieras'!$O$53)</f>
        <v>0</v>
      </c>
      <c r="AQ135" s="105">
        <f>IF(AF97&lt;'Opciones financieras'!$N$54,'Opciones financieras'!$M$54*100*('Opciones financieras'!$N$54-AF97-'Opciones financieras'!$O$54),0-'Opciones financieras'!$M$54*100*'Opciones financieras'!$O$54)</f>
        <v>0</v>
      </c>
      <c r="AR135" s="105">
        <f>IF(AF97&lt;'Opciones financieras'!$N$55,'Opciones financieras'!$M$55*100*('Opciones financieras'!$N$55-AF97-'Opciones financieras'!$O$55),0-'Opciones financieras'!$M$55*100*'Opciones financieras'!$O$55)</f>
        <v>0</v>
      </c>
      <c r="AS135" s="105">
        <f>IF(AF97&lt;'Opciones financieras'!$N$56,'Opciones financieras'!$M$56*100*('Opciones financieras'!$N$56-AF97-'Opciones financieras'!$O$56),0-'Opciones financieras'!$M$56*100*'Opciones financieras'!$O$56)</f>
        <v>0</v>
      </c>
      <c r="AT135" s="105">
        <f>IF(AF97&lt;'Opciones financieras'!$N$57,'Opciones financieras'!$M$57*100*('Opciones financieras'!$N$57-AF97-'Opciones financieras'!$O$57),0-'Opciones financieras'!$M$57*100*'Opciones financieras'!$O$57)</f>
        <v>0</v>
      </c>
      <c r="AU135" s="105">
        <f>IF(AF97&lt;'Opciones financieras'!$N$58,'Opciones financieras'!$M$58*100*('Opciones financieras'!$N$58-AF97-'Opciones financieras'!$O$58),0-'Opciones financieras'!$M$58*100*'Opciones financieras'!$O$58)</f>
        <v>0</v>
      </c>
      <c r="AV135" s="105">
        <f>IF(AF97&lt;'Opciones financieras'!$N$59,'Opciones financieras'!$M$59*100*('Opciones financieras'!$N$59-AF97-'Opciones financieras'!$O$59),0-'Opciones financieras'!$M$59*100*'Opciones financieras'!$O$59)</f>
        <v>0</v>
      </c>
      <c r="AW135" s="105">
        <f>IF(AF97&lt;'Opciones financieras'!$N$60,'Opciones financieras'!$M$60*100*('Opciones financieras'!$N$60-AF97-'Opciones financieras'!$O$60),0-'Opciones financieras'!$M$60*100*'Opciones financieras'!$O$60)</f>
        <v>0</v>
      </c>
      <c r="AX135" s="105">
        <f>IF(AF97&lt;'Opciones financieras'!$N$61,'Opciones financieras'!$M$61*100*('Opciones financieras'!$N$61-AF97-'Opciones financieras'!$O$61),0-'Opciones financieras'!$M$61*100*'Opciones financieras'!$O$61)</f>
        <v>0</v>
      </c>
      <c r="AY135" s="105">
        <f>IF(AF97&lt;'Opciones financieras'!$N$62,'Opciones financieras'!$M$62*100*('Opciones financieras'!$N$62-AF97-'Opciones financieras'!$O$62),0-'Opciones financieras'!$M$62*100*'Opciones financieras'!$O$62)</f>
        <v>0</v>
      </c>
      <c r="AZ135" s="105">
        <f>IF(AF97&lt;'Opciones financieras'!$N$63,'Opciones financieras'!$M$63*100*('Opciones financieras'!$N$63-AF97-'Opciones financieras'!$O$63),0-'Opciones financieras'!$M$63*100*'Opciones financieras'!$O$63)</f>
        <v>0</v>
      </c>
    </row>
    <row r="136" spans="33:52" ht="15.75" customHeight="1">
      <c r="AG136" s="105">
        <f>IF(AF98&lt;'Opciones financieras'!$N$44,'Opciones financieras'!$M$44*100*('Opciones financieras'!$N$44-AF98-'Opciones financieras'!$O$44),0-'Opciones financieras'!$M$44*100*'Opciones financieras'!$O$44)</f>
        <v>0</v>
      </c>
      <c r="AH136" s="105">
        <f>IF(AF98&lt;'Opciones financieras'!$N$45,'Opciones financieras'!$M$45*100*('Opciones financieras'!$N$45-AF98-'Opciones financieras'!$O$45),0-'Opciones financieras'!$M$45*100*'Opciones financieras'!$O$45)</f>
        <v>0</v>
      </c>
      <c r="AI136" s="105">
        <f>IF(AF98&lt;'Opciones financieras'!$N$46,'Opciones financieras'!$M$46*100*('Opciones financieras'!$N$46-AF98-'Opciones financieras'!$O$46),0-'Opciones financieras'!$M$46*100*'Opciones financieras'!$O$46)</f>
        <v>0</v>
      </c>
      <c r="AJ136" s="105">
        <f>IF(AF98&lt;'Opciones financieras'!$N$47,'Opciones financieras'!$M$47*100*('Opciones financieras'!$N$47-AF98-'Opciones financieras'!$O$47),0-'Opciones financieras'!$M$47*100*'Opciones financieras'!$O$47)</f>
        <v>0</v>
      </c>
      <c r="AK136" s="105">
        <f>IF(AF98&lt;'Opciones financieras'!$N$48,'Opciones financieras'!$M$48*100*('Opciones financieras'!$N$48-AF98-'Opciones financieras'!$O$48),0-'Opciones financieras'!$M$48*100*'Opciones financieras'!$O$48)</f>
        <v>0</v>
      </c>
      <c r="AL136" s="105">
        <f>IF(AF98&lt;'Opciones financieras'!$N$49,'Opciones financieras'!$M$49*100*('Opciones financieras'!$N$49-AF98-'Opciones financieras'!$O$49),0-'Opciones financieras'!$M$49*100*'Opciones financieras'!$O$49)</f>
        <v>0</v>
      </c>
      <c r="AM136" s="105">
        <f>IF(AF98&lt;'Opciones financieras'!$N$50,'Opciones financieras'!$M$50*100*('Opciones financieras'!$N$50-AF98-'Opciones financieras'!$O$50),0-'Opciones financieras'!$M$50*100*'Opciones financieras'!$O$50)</f>
        <v>0</v>
      </c>
      <c r="AN136" s="105">
        <f>IF(AF98&lt;'Opciones financieras'!$N$51,'Opciones financieras'!$M$51*100*('Opciones financieras'!$N$51-AF98-'Opciones financieras'!$O$51),0-'Opciones financieras'!$M$51*100*'Opciones financieras'!$O$51)</f>
        <v>0</v>
      </c>
      <c r="AO136" s="105">
        <f>IF(AF98&lt;'Opciones financieras'!$N$52,'Opciones financieras'!$M$52*100*('Opciones financieras'!$N$52-AF98-'Opciones financieras'!$O$52),0-'Opciones financieras'!$M$52*100*'Opciones financieras'!$O$52)</f>
        <v>0</v>
      </c>
      <c r="AP136" s="105">
        <f>IF(AF98&lt;'Opciones financieras'!$N$53,'Opciones financieras'!$M$53*100*('Opciones financieras'!$N$53-AF98-'Opciones financieras'!$O$53),0-'Opciones financieras'!$M$53*100*'Opciones financieras'!$O$53)</f>
        <v>0</v>
      </c>
      <c r="AQ136" s="105">
        <f>IF(AF98&lt;'Opciones financieras'!$N$54,'Opciones financieras'!$M$54*100*('Opciones financieras'!$N$54-AF98-'Opciones financieras'!$O$54),0-'Opciones financieras'!$M$54*100*'Opciones financieras'!$O$54)</f>
        <v>0</v>
      </c>
      <c r="AR136" s="105">
        <f>IF(AF98&lt;'Opciones financieras'!$N$55,'Opciones financieras'!$M$55*100*('Opciones financieras'!$N$55-AF98-'Opciones financieras'!$O$55),0-'Opciones financieras'!$M$55*100*'Opciones financieras'!$O$55)</f>
        <v>0</v>
      </c>
      <c r="AS136" s="105">
        <f>IF(AF98&lt;'Opciones financieras'!$N$56,'Opciones financieras'!$M$56*100*('Opciones financieras'!$N$56-AF98-'Opciones financieras'!$O$56),0-'Opciones financieras'!$M$56*100*'Opciones financieras'!$O$56)</f>
        <v>0</v>
      </c>
      <c r="AT136" s="105">
        <f>IF(AF98&lt;'Opciones financieras'!$N$57,'Opciones financieras'!$M$57*100*('Opciones financieras'!$N$57-AF98-'Opciones financieras'!$O$57),0-'Opciones financieras'!$M$57*100*'Opciones financieras'!$O$57)</f>
        <v>0</v>
      </c>
      <c r="AU136" s="105">
        <f>IF(AF98&lt;'Opciones financieras'!$N$58,'Opciones financieras'!$M$58*100*('Opciones financieras'!$N$58-AF98-'Opciones financieras'!$O$58),0-'Opciones financieras'!$M$58*100*'Opciones financieras'!$O$58)</f>
        <v>0</v>
      </c>
      <c r="AV136" s="105">
        <f>IF(AF98&lt;'Opciones financieras'!$N$59,'Opciones financieras'!$M$59*100*('Opciones financieras'!$N$59-AF98-'Opciones financieras'!$O$59),0-'Opciones financieras'!$M$59*100*'Opciones financieras'!$O$59)</f>
        <v>0</v>
      </c>
      <c r="AW136" s="105">
        <f>IF(AF98&lt;'Opciones financieras'!$N$60,'Opciones financieras'!$M$60*100*('Opciones financieras'!$N$60-AF98-'Opciones financieras'!$O$60),0-'Opciones financieras'!$M$60*100*'Opciones financieras'!$O$60)</f>
        <v>0</v>
      </c>
      <c r="AX136" s="105">
        <f>IF(AF98&lt;'Opciones financieras'!$N$61,'Opciones financieras'!$M$61*100*('Opciones financieras'!$N$61-AF98-'Opciones financieras'!$O$61),0-'Opciones financieras'!$M$61*100*'Opciones financieras'!$O$61)</f>
        <v>0</v>
      </c>
      <c r="AY136" s="105">
        <f>IF(AF98&lt;'Opciones financieras'!$N$62,'Opciones financieras'!$M$62*100*('Opciones financieras'!$N$62-AF98-'Opciones financieras'!$O$62),0-'Opciones financieras'!$M$62*100*'Opciones financieras'!$O$62)</f>
        <v>0</v>
      </c>
      <c r="AZ136" s="105">
        <f>IF(AF98&lt;'Opciones financieras'!$N$63,'Opciones financieras'!$M$63*100*('Opciones financieras'!$N$63-AF98-'Opciones financieras'!$O$63),0-'Opciones financieras'!$M$63*100*'Opciones financieras'!$O$63)</f>
        <v>0</v>
      </c>
    </row>
    <row r="137" spans="33:52" ht="15.75" customHeight="1">
      <c r="AG137" s="105">
        <f>IF(AF99&lt;'Opciones financieras'!$N$44,'Opciones financieras'!$M$44*100*('Opciones financieras'!$N$44-AF99-'Opciones financieras'!$O$44),0-'Opciones financieras'!$M$44*100*'Opciones financieras'!$O$44)</f>
        <v>0</v>
      </c>
      <c r="AH137" s="105">
        <f>IF(AF99&lt;'Opciones financieras'!$N$45,'Opciones financieras'!$M$45*100*('Opciones financieras'!$N$45-AF99-'Opciones financieras'!$O$45),0-'Opciones financieras'!$M$45*100*'Opciones financieras'!$O$45)</f>
        <v>0</v>
      </c>
      <c r="AI137" s="105">
        <f>IF(AF99&lt;'Opciones financieras'!$N$46,'Opciones financieras'!$M$46*100*('Opciones financieras'!$N$46-AF99-'Opciones financieras'!$O$46),0-'Opciones financieras'!$M$46*100*'Opciones financieras'!$O$46)</f>
        <v>0</v>
      </c>
      <c r="AJ137" s="105">
        <f>IF(AF99&lt;'Opciones financieras'!$N$47,'Opciones financieras'!$M$47*100*('Opciones financieras'!$N$47-AF99-'Opciones financieras'!$O$47),0-'Opciones financieras'!$M$47*100*'Opciones financieras'!$O$47)</f>
        <v>0</v>
      </c>
      <c r="AK137" s="105">
        <f>IF(AF99&lt;'Opciones financieras'!$N$48,'Opciones financieras'!$M$48*100*('Opciones financieras'!$N$48-AF99-'Opciones financieras'!$O$48),0-'Opciones financieras'!$M$48*100*'Opciones financieras'!$O$48)</f>
        <v>0</v>
      </c>
      <c r="AL137" s="105">
        <f>IF(AF99&lt;'Opciones financieras'!$N$49,'Opciones financieras'!$M$49*100*('Opciones financieras'!$N$49-AF99-'Opciones financieras'!$O$49),0-'Opciones financieras'!$M$49*100*'Opciones financieras'!$O$49)</f>
        <v>0</v>
      </c>
      <c r="AM137" s="105">
        <f>IF(AF99&lt;'Opciones financieras'!$N$50,'Opciones financieras'!$M$50*100*('Opciones financieras'!$N$50-AF99-'Opciones financieras'!$O$50),0-'Opciones financieras'!$M$50*100*'Opciones financieras'!$O$50)</f>
        <v>0</v>
      </c>
      <c r="AN137" s="105">
        <f>IF(AF99&lt;'Opciones financieras'!$N$51,'Opciones financieras'!$M$51*100*('Opciones financieras'!$N$51-AF99-'Opciones financieras'!$O$51),0-'Opciones financieras'!$M$51*100*'Opciones financieras'!$O$51)</f>
        <v>0</v>
      </c>
      <c r="AO137" s="105">
        <f>IF(AF99&lt;'Opciones financieras'!$N$52,'Opciones financieras'!$M$52*100*('Opciones financieras'!$N$52-AF99-'Opciones financieras'!$O$52),0-'Opciones financieras'!$M$52*100*'Opciones financieras'!$O$52)</f>
        <v>0</v>
      </c>
      <c r="AP137" s="105">
        <f>IF(AF99&lt;'Opciones financieras'!$N$53,'Opciones financieras'!$M$53*100*('Opciones financieras'!$N$53-AF99-'Opciones financieras'!$O$53),0-'Opciones financieras'!$M$53*100*'Opciones financieras'!$O$53)</f>
        <v>0</v>
      </c>
      <c r="AQ137" s="105">
        <f>IF(AF99&lt;'Opciones financieras'!$N$54,'Opciones financieras'!$M$54*100*('Opciones financieras'!$N$54-AF99-'Opciones financieras'!$O$54),0-'Opciones financieras'!$M$54*100*'Opciones financieras'!$O$54)</f>
        <v>0</v>
      </c>
      <c r="AR137" s="105">
        <f>IF(AF99&lt;'Opciones financieras'!$N$55,'Opciones financieras'!$M$55*100*('Opciones financieras'!$N$55-AF99-'Opciones financieras'!$O$55),0-'Opciones financieras'!$M$55*100*'Opciones financieras'!$O$55)</f>
        <v>0</v>
      </c>
      <c r="AS137" s="105">
        <f>IF(AF99&lt;'Opciones financieras'!$N$56,'Opciones financieras'!$M$56*100*('Opciones financieras'!$N$56-AF99-'Opciones financieras'!$O$56),0-'Opciones financieras'!$M$56*100*'Opciones financieras'!$O$56)</f>
        <v>0</v>
      </c>
      <c r="AT137" s="105">
        <f>IF(AF99&lt;'Opciones financieras'!$N$57,'Opciones financieras'!$M$57*100*('Opciones financieras'!$N$57-AF99-'Opciones financieras'!$O$57),0-'Opciones financieras'!$M$57*100*'Opciones financieras'!$O$57)</f>
        <v>0</v>
      </c>
      <c r="AU137" s="105">
        <f>IF(AF99&lt;'Opciones financieras'!$N$58,'Opciones financieras'!$M$58*100*('Opciones financieras'!$N$58-AF99-'Opciones financieras'!$O$58),0-'Opciones financieras'!$M$58*100*'Opciones financieras'!$O$58)</f>
        <v>0</v>
      </c>
      <c r="AV137" s="105">
        <f>IF(AF99&lt;'Opciones financieras'!$N$59,'Opciones financieras'!$M$59*100*('Opciones financieras'!$N$59-AF99-'Opciones financieras'!$O$59),0-'Opciones financieras'!$M$59*100*'Opciones financieras'!$O$59)</f>
        <v>0</v>
      </c>
      <c r="AW137" s="105">
        <f>IF(AF99&lt;'Opciones financieras'!$N$60,'Opciones financieras'!$M$60*100*('Opciones financieras'!$N$60-AF99-'Opciones financieras'!$O$60),0-'Opciones financieras'!$M$60*100*'Opciones financieras'!$O$60)</f>
        <v>0</v>
      </c>
      <c r="AX137" s="105">
        <f>IF(AF99&lt;'Opciones financieras'!$N$61,'Opciones financieras'!$M$61*100*('Opciones financieras'!$N$61-AF99-'Opciones financieras'!$O$61),0-'Opciones financieras'!$M$61*100*'Opciones financieras'!$O$61)</f>
        <v>0</v>
      </c>
      <c r="AY137" s="105">
        <f>IF(AF99&lt;'Opciones financieras'!$N$62,'Opciones financieras'!$M$62*100*('Opciones financieras'!$N$62-AF99-'Opciones financieras'!$O$62),0-'Opciones financieras'!$M$62*100*'Opciones financieras'!$O$62)</f>
        <v>0</v>
      </c>
      <c r="AZ137" s="105">
        <f>IF(AF99&lt;'Opciones financieras'!$N$63,'Opciones financieras'!$M$63*100*('Opciones financieras'!$N$63-AF99-'Opciones financieras'!$O$63),0-'Opciones financieras'!$M$63*100*'Opciones financieras'!$O$63)</f>
        <v>0</v>
      </c>
    </row>
    <row r="138" spans="33:52" ht="15.75" customHeight="1"/>
    <row r="139" spans="33:52" ht="15.75" customHeight="1"/>
    <row r="140" spans="33:52" ht="15.75" customHeight="1">
      <c r="AG140" s="104" t="s">
        <v>84</v>
      </c>
    </row>
    <row r="141" spans="33:52" ht="15.75" customHeight="1">
      <c r="AG141" s="104" t="s">
        <v>85</v>
      </c>
    </row>
    <row r="142" spans="33:52" ht="15.75" customHeight="1"/>
    <row r="143" spans="33:52" ht="15.75" customHeight="1"/>
    <row r="144" spans="33:52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3:B37">
    <cfRule type="cellIs" dxfId="9" priority="1" operator="lessThan">
      <formula>0</formula>
    </cfRule>
  </conditionalFormatting>
  <conditionalFormatting sqref="B3:B37">
    <cfRule type="cellIs" dxfId="8" priority="2" operator="greaterThan">
      <formula>0</formula>
    </cfRule>
  </conditionalFormatting>
  <conditionalFormatting sqref="F12">
    <cfRule type="cellIs" dxfId="7" priority="3" operator="equal">
      <formula>0</formula>
    </cfRule>
  </conditionalFormatting>
  <conditionalFormatting sqref="F12">
    <cfRule type="cellIs" dxfId="6" priority="4" operator="lessThan">
      <formula>0</formula>
    </cfRule>
  </conditionalFormatting>
  <conditionalFormatting sqref="F12">
    <cfRule type="cellIs" dxfId="5" priority="5" operator="greaterThan">
      <formula>0</formula>
    </cfRule>
  </conditionalFormatting>
  <conditionalFormatting sqref="F19">
    <cfRule type="cellIs" dxfId="4" priority="6" operator="equal">
      <formula>0</formula>
    </cfRule>
  </conditionalFormatting>
  <conditionalFormatting sqref="F19">
    <cfRule type="cellIs" dxfId="3" priority="7" operator="lessThan">
      <formula>0</formula>
    </cfRule>
  </conditionalFormatting>
  <conditionalFormatting sqref="F19">
    <cfRule type="cellIs" dxfId="2" priority="8" operator="greaterThan">
      <formula>0</formula>
    </cfRule>
  </conditionalFormatting>
  <conditionalFormatting sqref="G19">
    <cfRule type="cellIs" dxfId="1" priority="9" operator="lessThan">
      <formula>0</formula>
    </cfRule>
  </conditionalFormatting>
  <conditionalFormatting sqref="G19">
    <cfRule type="cellIs" dxfId="0" priority="10" operator="greaterThan">
      <formula>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Brandon Gonzalez</cp:lastModifiedBy>
  <cp:revision/>
  <dcterms:created xsi:type="dcterms:W3CDTF">2019-04-06T05:27:19Z</dcterms:created>
  <dcterms:modified xsi:type="dcterms:W3CDTF">2024-12-08T13:07:18Z</dcterms:modified>
  <cp:category/>
  <cp:contentStatus/>
</cp:coreProperties>
</file>