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9"/>
  <workbookPr filterPrivacy="1"/>
  <xr:revisionPtr revIDLastSave="6" documentId="11_FF4E49CC5A1C1033BAFD511883B696235505EDF6" xr6:coauthVersionLast="47" xr6:coauthVersionMax="47" xr10:uidLastSave="{A7EA7CFE-E23C-441A-A8B3-11F0A415532C}"/>
  <bookViews>
    <workbookView xWindow="0" yWindow="0" windowWidth="22260" windowHeight="12645" xr2:uid="{00000000-000D-0000-FFFF-FFFF00000000}"/>
  </bookViews>
  <sheets>
    <sheet name="MC" sheetId="2" r:id="rId1"/>
    <sheet name="PLANO" sheetId="5" r:id="rId2"/>
  </sheets>
  <externalReferences>
    <externalReference r:id="rId3"/>
  </externalReferences>
  <definedNames>
    <definedName name="_xlnm.Print_Area" localSheetId="0">MC!$A$1:$AB$103</definedName>
    <definedName name="DATOS">[1]TARRAJEO!$B$11:$H$12</definedName>
    <definedName name="LADRILLO">'[1]CALCULO CL Y CON'!$E$67</definedName>
    <definedName name="LOSA">'[1]CALCULO CL Y CON'!$B$67:$C$69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5" i="2" l="1"/>
  <c r="C73" i="2"/>
  <c r="E78" i="2" s="1"/>
  <c r="F78" i="2" s="1"/>
  <c r="H78" i="2" s="1"/>
  <c r="C57" i="2"/>
  <c r="F34" i="2"/>
  <c r="G39" i="2"/>
  <c r="C37" i="2"/>
  <c r="G49" i="2" l="1"/>
  <c r="C47" i="2"/>
  <c r="F45" i="2"/>
  <c r="G28" i="2"/>
  <c r="C26" i="2"/>
  <c r="F23" i="2"/>
  <c r="G15" i="2"/>
  <c r="C13" i="2"/>
  <c r="F10" i="2"/>
  <c r="E77" i="2" l="1"/>
  <c r="F77" i="2"/>
  <c r="H77" i="2" s="1"/>
  <c r="H8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46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DE ACUERDO A NORMA E 020 CARGAS
</t>
        </r>
      </text>
    </comment>
    <comment ref="C72" authorId="0" shapeId="0" xr:uid="{00000000-0006-0000-0100-000002000000}">
      <text>
        <r>
          <rPr>
            <sz val="9"/>
            <color indexed="81"/>
            <rFont val="Tahoma"/>
            <family val="2"/>
          </rPr>
          <t xml:space="preserve">DE ACUERDO A NORMA E 020 CARGAS SEGÚN USO DE EDIFICACIÓN
</t>
        </r>
      </text>
    </comment>
  </commentList>
</comments>
</file>

<file path=xl/sharedStrings.xml><?xml version="1.0" encoding="utf-8"?>
<sst xmlns="http://schemas.openxmlformats.org/spreadsheetml/2006/main" count="114" uniqueCount="44">
  <si>
    <t>METRADO DE CARGAS PARA DISEÑAR ZAPATA AISLADA - EDIFICIO DE 8 PISOS</t>
  </si>
  <si>
    <t>CARGAS MUERTAS</t>
  </si>
  <si>
    <t xml:space="preserve">1. PESO PROPIO DE LA COLUMNA </t>
  </si>
  <si>
    <t>C-07</t>
  </si>
  <si>
    <t>Dimensiones</t>
  </si>
  <si>
    <t>Columna</t>
  </si>
  <si>
    <t>unidad</t>
  </si>
  <si>
    <t>b</t>
  </si>
  <si>
    <t>0.30</t>
  </si>
  <si>
    <t>m</t>
  </si>
  <si>
    <t>t</t>
  </si>
  <si>
    <t>h</t>
  </si>
  <si>
    <t>p.e</t>
  </si>
  <si>
    <t>kg/m³</t>
  </si>
  <si>
    <t>Total</t>
  </si>
  <si>
    <t>kg</t>
  </si>
  <si>
    <t>Fórmula:</t>
  </si>
  <si>
    <t>2. PESO PROPIO DE LAS VIGAS</t>
  </si>
  <si>
    <t>V-01</t>
  </si>
  <si>
    <t>Viga</t>
  </si>
  <si>
    <t>h o peralte</t>
  </si>
  <si>
    <t>L</t>
  </si>
  <si>
    <t>V-02</t>
  </si>
  <si>
    <t>3. PESO PROPIO DE LA LOSA ALIGERADA</t>
  </si>
  <si>
    <t>LOSA e=25</t>
  </si>
  <si>
    <t>NORMA E020 - CARGAS</t>
  </si>
  <si>
    <t>Área de losa</t>
  </si>
  <si>
    <t>a</t>
  </si>
  <si>
    <t>12.18</t>
  </si>
  <si>
    <r>
      <t>kg/m</t>
    </r>
    <r>
      <rPr>
        <b/>
        <sz val="10"/>
        <color theme="1"/>
        <rFont val="Calibri Light"/>
        <family val="2"/>
        <scheme val="major"/>
      </rPr>
      <t>2</t>
    </r>
  </si>
  <si>
    <t>4. PESO PROPIO DE LOS ACABADOS</t>
  </si>
  <si>
    <t>AT</t>
  </si>
  <si>
    <t>3.20</t>
  </si>
  <si>
    <t>5. PESO PROPIO DE LA TABIQUERÍA</t>
  </si>
  <si>
    <t>AT Muro</t>
  </si>
  <si>
    <t>2.3</t>
  </si>
  <si>
    <t>CARGA VIVA</t>
  </si>
  <si>
    <t>TOTAL</t>
  </si>
  <si>
    <t>CARGA MUERTA (CM)</t>
  </si>
  <si>
    <t>Total (kg)</t>
  </si>
  <si>
    <t>Total (tn)</t>
  </si>
  <si>
    <t>N° de Pisos</t>
  </si>
  <si>
    <t>CARGA VIVA (CV)</t>
  </si>
  <si>
    <t>P=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</si>
</sst>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\ &quot;tn&quot;"/>
  </numFmts>
  <fonts count="12">
    <font>
      <sz val="11"/>
      <color theme="1"/>
      <name val="Calibri"/>
      <family val="2"/>
      <scheme val="minor"/>
    </font>
    <font>
      <sz val="12"/>
      <color theme="1"/>
      <name val="Britannic Bold"/>
      <family val="2"/>
    </font>
    <font>
      <b/>
      <sz val="11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9"/>
      <color indexed="81"/>
      <name val="Tahoma"/>
      <family val="2"/>
    </font>
    <font>
      <sz val="16"/>
      <color rgb="FFFF0000"/>
      <name val="Britannic Bold"/>
      <family val="2"/>
    </font>
    <font>
      <b/>
      <sz val="16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6"/>
      <color theme="1"/>
      <name val="Britannic Bold"/>
      <family val="2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2" borderId="1" xfId="0" applyFill="1" applyBorder="1"/>
    <xf numFmtId="0" fontId="1" fillId="2" borderId="0" xfId="0" applyFont="1" applyFill="1" applyAlignment="1"/>
    <xf numFmtId="0" fontId="2" fillId="0" borderId="0" xfId="0" applyFont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0" borderId="0" xfId="0" applyAlignment="1">
      <alignment vertical="center"/>
    </xf>
    <xf numFmtId="49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vertical="center"/>
    </xf>
    <xf numFmtId="0" fontId="0" fillId="3" borderId="1" xfId="0" applyFill="1" applyBorder="1"/>
    <xf numFmtId="0" fontId="0" fillId="3" borderId="0" xfId="0" applyFill="1" applyBorder="1"/>
    <xf numFmtId="0" fontId="0" fillId="3" borderId="2" xfId="0" applyFill="1" applyBorder="1"/>
    <xf numFmtId="0" fontId="1" fillId="3" borderId="0" xfId="0" applyFont="1" applyFill="1" applyAlignment="1"/>
    <xf numFmtId="0" fontId="1" fillId="3" borderId="0" xfId="0" applyFont="1" applyFill="1" applyAlignment="1">
      <alignment horizontal="center"/>
    </xf>
    <xf numFmtId="164" fontId="0" fillId="3" borderId="0" xfId="0" applyNumberFormat="1" applyFill="1"/>
    <xf numFmtId="0" fontId="3" fillId="3" borderId="0" xfId="0" applyFont="1" applyFill="1" applyAlignment="1">
      <alignment horizontal="left" vertical="center"/>
    </xf>
    <xf numFmtId="2" fontId="3" fillId="3" borderId="0" xfId="0" applyNumberFormat="1" applyFont="1" applyFill="1" applyAlignment="1">
      <alignment horizontal="center" vertical="center"/>
    </xf>
    <xf numFmtId="0" fontId="0" fillId="3" borderId="6" xfId="0" applyFill="1" applyBorder="1"/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7" xfId="0" applyFill="1" applyBorder="1"/>
    <xf numFmtId="0" fontId="0" fillId="3" borderId="8" xfId="0" applyFill="1" applyBorder="1"/>
    <xf numFmtId="0" fontId="0" fillId="4" borderId="3" xfId="0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4" fontId="5" fillId="2" borderId="9" xfId="0" applyNumberFormat="1" applyFont="1" applyFill="1" applyBorder="1" applyAlignment="1">
      <alignment horizontal="center" vertical="center"/>
    </xf>
    <xf numFmtId="2" fontId="5" fillId="2" borderId="9" xfId="0" applyNumberFormat="1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165" fontId="8" fillId="5" borderId="9" xfId="0" applyNumberFormat="1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1" fillId="3" borderId="0" xfId="0" applyFont="1" applyFill="1"/>
    <xf numFmtId="0" fontId="3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1" fontId="3" fillId="5" borderId="9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4" fontId="5" fillId="2" borderId="10" xfId="0" applyNumberFormat="1" applyFont="1" applyFill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1" fontId="3" fillId="5" borderId="9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7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56"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numFmt numFmtId="2" formatCode="0.00"/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numFmt numFmtId="2" formatCode="0.00"/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numFmt numFmtId="2" formatCode="0.00"/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numFmt numFmtId="2" formatCode="0.00"/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numFmt numFmtId="2" formatCode="0.00"/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numFmt numFmtId="2" formatCode="0.00"/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numFmt numFmtId="2" formatCode="0.00"/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mp"/><Relationship Id="rId2" Type="http://schemas.openxmlformats.org/officeDocument/2006/relationships/image" Target="../media/image2.tmp"/><Relationship Id="rId1" Type="http://schemas.openxmlformats.org/officeDocument/2006/relationships/image" Target="../media/image1.jp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762000</xdr:colOff>
      <xdr:row>19</xdr:row>
      <xdr:rowOff>180975</xdr:rowOff>
    </xdr:from>
    <xdr:to>
      <xdr:col>7</xdr:col>
      <xdr:colOff>0</xdr:colOff>
      <xdr:row>24</xdr:row>
      <xdr:rowOff>190500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4572000" y="3905250"/>
          <a:ext cx="828675" cy="981075"/>
        </a:xfrm>
        <a:prstGeom prst="rect">
          <a:avLst/>
        </a:prstGeom>
        <a:blipFill>
          <a:blip xmlns:r="http://schemas.openxmlformats.org/officeDocument/2006/relationships" r:embed="rId1"/>
          <a:stretch>
            <a:fillRect/>
          </a:stretch>
        </a:blip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561975</xdr:colOff>
      <xdr:row>6</xdr:row>
      <xdr:rowOff>171450</xdr:rowOff>
    </xdr:from>
    <xdr:to>
      <xdr:col>5</xdr:col>
      <xdr:colOff>607694</xdr:colOff>
      <xdr:row>12</xdr:row>
      <xdr:rowOff>28575</xdr:rowOff>
    </xdr:to>
    <xdr:sp macro="" textlink="">
      <xdr:nvSpPr>
        <xdr:cNvPr id="4" name="Flecha arriba y abaj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371975" y="1371600"/>
          <a:ext cx="45719" cy="1028700"/>
        </a:xfrm>
        <a:prstGeom prst="up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4764</xdr:colOff>
      <xdr:row>13</xdr:row>
      <xdr:rowOff>4761</xdr:rowOff>
    </xdr:from>
    <xdr:to>
      <xdr:col>7</xdr:col>
      <xdr:colOff>9526</xdr:colOff>
      <xdr:row>13</xdr:row>
      <xdr:rowOff>76199</xdr:rowOff>
    </xdr:to>
    <xdr:sp macro="" textlink="">
      <xdr:nvSpPr>
        <xdr:cNvPr id="5" name="Flecha arriba y abaj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rot="16200000">
          <a:off x="4962526" y="2190749"/>
          <a:ext cx="71438" cy="823912"/>
        </a:xfrm>
        <a:prstGeom prst="up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404812</xdr:colOff>
      <xdr:row>14</xdr:row>
      <xdr:rowOff>14287</xdr:rowOff>
    </xdr:from>
    <xdr:ext cx="2414588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404812" y="2767012"/>
              <a:ext cx="2414588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400" b="0" i="1">
                        <a:latin typeface="Cambria Math" panose="02040503050406030204" pitchFamily="18" charset="0"/>
                      </a:rPr>
                      <m:t>𝑏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 ∗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𝑡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 ∗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h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 ∗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𝑝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𝑒</m:t>
                    </m:r>
                  </m:oMath>
                </m:oMathPara>
              </a14:m>
              <a:endParaRPr lang="en-US" sz="1400"/>
            </a:p>
          </xdr:txBody>
        </xdr:sp>
      </mc:Choice>
      <mc:Fallback xmlns="">
        <xdr:sp macro="" textlink="">
          <xdr:nvSpPr>
            <xdr:cNvPr id="6" name="CuadroTexto 5"/>
            <xdr:cNvSpPr txBox="1"/>
          </xdr:nvSpPr>
          <xdr:spPr>
            <a:xfrm>
              <a:off x="404812" y="2767012"/>
              <a:ext cx="2414588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s-MX" sz="1400" b="0" i="0">
                  <a:latin typeface="Cambria Math" panose="02040503050406030204" pitchFamily="18" charset="0"/>
                </a:rPr>
                <a:t>𝑏 ∗𝑡 ∗ℎ ∗𝑝.𝑒</a:t>
              </a:r>
              <a:endParaRPr lang="en-US" sz="1400"/>
            </a:p>
          </xdr:txBody>
        </xdr:sp>
      </mc:Fallback>
    </mc:AlternateContent>
    <xdr:clientData/>
  </xdr:oneCellAnchor>
  <xdr:twoCellAnchor>
    <xdr:from>
      <xdr:col>5</xdr:col>
      <xdr:colOff>561975</xdr:colOff>
      <xdr:row>19</xdr:row>
      <xdr:rowOff>171450</xdr:rowOff>
    </xdr:from>
    <xdr:to>
      <xdr:col>5</xdr:col>
      <xdr:colOff>607694</xdr:colOff>
      <xdr:row>25</xdr:row>
      <xdr:rowOff>28575</xdr:rowOff>
    </xdr:to>
    <xdr:sp macro="" textlink="">
      <xdr:nvSpPr>
        <xdr:cNvPr id="7" name="Flecha arriba y abaj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4371975" y="3895725"/>
          <a:ext cx="45719" cy="1028700"/>
        </a:xfrm>
        <a:prstGeom prst="up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4764</xdr:colOff>
      <xdr:row>26</xdr:row>
      <xdr:rowOff>4761</xdr:rowOff>
    </xdr:from>
    <xdr:to>
      <xdr:col>7</xdr:col>
      <xdr:colOff>9526</xdr:colOff>
      <xdr:row>26</xdr:row>
      <xdr:rowOff>76199</xdr:rowOff>
    </xdr:to>
    <xdr:sp macro="" textlink="">
      <xdr:nvSpPr>
        <xdr:cNvPr id="8" name="Flecha arriba y abaj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 rot="16200000">
          <a:off x="4962526" y="4714874"/>
          <a:ext cx="71438" cy="823912"/>
        </a:xfrm>
        <a:prstGeom prst="up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76200</xdr:colOff>
      <xdr:row>20</xdr:row>
      <xdr:rowOff>38100</xdr:rowOff>
    </xdr:from>
    <xdr:to>
      <xdr:col>6</xdr:col>
      <xdr:colOff>200025</xdr:colOff>
      <xdr:row>20</xdr:row>
      <xdr:rowOff>161925</xdr:rowOff>
    </xdr:to>
    <xdr:sp macro="" textlink="">
      <xdr:nvSpPr>
        <xdr:cNvPr id="9" name="Elips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4657725" y="3962400"/>
          <a:ext cx="123825" cy="123825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38100</xdr:colOff>
      <xdr:row>24</xdr:row>
      <xdr:rowOff>28575</xdr:rowOff>
    </xdr:from>
    <xdr:to>
      <xdr:col>6</xdr:col>
      <xdr:colOff>161925</xdr:colOff>
      <xdr:row>24</xdr:row>
      <xdr:rowOff>152400</xdr:rowOff>
    </xdr:to>
    <xdr:sp macro="" textlink="">
      <xdr:nvSpPr>
        <xdr:cNvPr id="10" name="Elips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4619625" y="4724400"/>
          <a:ext cx="123825" cy="123825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666750</xdr:colOff>
      <xdr:row>24</xdr:row>
      <xdr:rowOff>19050</xdr:rowOff>
    </xdr:from>
    <xdr:to>
      <xdr:col>6</xdr:col>
      <xdr:colOff>790575</xdr:colOff>
      <xdr:row>24</xdr:row>
      <xdr:rowOff>142875</xdr:rowOff>
    </xdr:to>
    <xdr:sp macro="" textlink="">
      <xdr:nvSpPr>
        <xdr:cNvPr id="11" name="Elips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5248275" y="4714875"/>
          <a:ext cx="123825" cy="123825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638175</xdr:colOff>
      <xdr:row>20</xdr:row>
      <xdr:rowOff>38100</xdr:rowOff>
    </xdr:from>
    <xdr:to>
      <xdr:col>6</xdr:col>
      <xdr:colOff>762000</xdr:colOff>
      <xdr:row>20</xdr:row>
      <xdr:rowOff>161925</xdr:rowOff>
    </xdr:to>
    <xdr:sp macro="" textlink="">
      <xdr:nvSpPr>
        <xdr:cNvPr id="12" name="Elipse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5219700" y="3962400"/>
          <a:ext cx="123825" cy="123825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561975</xdr:colOff>
      <xdr:row>41</xdr:row>
      <xdr:rowOff>171449</xdr:rowOff>
    </xdr:from>
    <xdr:to>
      <xdr:col>5</xdr:col>
      <xdr:colOff>619125</xdr:colOff>
      <xdr:row>47</xdr:row>
      <xdr:rowOff>28574</xdr:rowOff>
    </xdr:to>
    <xdr:sp macro="" textlink="">
      <xdr:nvSpPr>
        <xdr:cNvPr id="13" name="Flecha arriba y abajo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4371975" y="6419849"/>
          <a:ext cx="57150" cy="1047750"/>
        </a:xfrm>
        <a:prstGeom prst="up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766764</xdr:colOff>
      <xdr:row>47</xdr:row>
      <xdr:rowOff>119061</xdr:rowOff>
    </xdr:from>
    <xdr:to>
      <xdr:col>7</xdr:col>
      <xdr:colOff>1</xdr:colOff>
      <xdr:row>47</xdr:row>
      <xdr:rowOff>190499</xdr:rowOff>
    </xdr:to>
    <xdr:sp macro="" textlink="">
      <xdr:nvSpPr>
        <xdr:cNvPr id="14" name="Flecha arriba y abajo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 rot="16200000">
          <a:off x="4953001" y="7181849"/>
          <a:ext cx="71438" cy="823912"/>
        </a:xfrm>
        <a:prstGeom prst="up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366712</xdr:colOff>
      <xdr:row>27</xdr:row>
      <xdr:rowOff>33337</xdr:rowOff>
    </xdr:from>
    <xdr:ext cx="2414588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uadroTexto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366712" y="5310187"/>
              <a:ext cx="2414588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400" b="0" i="1">
                        <a:latin typeface="Cambria Math" panose="02040503050406030204" pitchFamily="18" charset="0"/>
                      </a:rPr>
                      <m:t>𝑏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 ∗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h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 ∗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𝐿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 ∗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𝑝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𝑒</m:t>
                    </m:r>
                  </m:oMath>
                </m:oMathPara>
              </a14:m>
              <a:endParaRPr lang="en-US" sz="1400"/>
            </a:p>
          </xdr:txBody>
        </xdr:sp>
      </mc:Choice>
      <mc:Fallback xmlns="">
        <xdr:sp macro="" textlink="">
          <xdr:nvSpPr>
            <xdr:cNvPr id="15" name="CuadroTexto 14"/>
            <xdr:cNvSpPr txBox="1"/>
          </xdr:nvSpPr>
          <xdr:spPr>
            <a:xfrm>
              <a:off x="366712" y="5310187"/>
              <a:ext cx="2414588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s-MX" sz="1400" b="0" i="0">
                  <a:latin typeface="Cambria Math" panose="02040503050406030204" pitchFamily="18" charset="0"/>
                </a:rPr>
                <a:t>𝑏 ∗ℎ ∗𝐿 ∗𝑝.𝑒</a:t>
              </a:r>
              <a:endParaRPr lang="en-US" sz="1400"/>
            </a:p>
          </xdr:txBody>
        </xdr:sp>
      </mc:Fallback>
    </mc:AlternateContent>
    <xdr:clientData/>
  </xdr:oneCellAnchor>
  <xdr:oneCellAnchor>
    <xdr:from>
      <xdr:col>1</xdr:col>
      <xdr:colOff>852487</xdr:colOff>
      <xdr:row>47</xdr:row>
      <xdr:rowOff>185737</xdr:rowOff>
    </xdr:from>
    <xdr:ext cx="2414588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CuadroTexto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852487" y="7624762"/>
              <a:ext cx="2414588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MX" sz="1400" b="0" i="0">
                  <a:latin typeface="+mn-lt"/>
                </a:rPr>
                <a:t>Área</a:t>
              </a:r>
              <a:r>
                <a:rPr lang="es-MX" sz="1400" b="0" i="0" baseline="0">
                  <a:latin typeface="+mn-lt"/>
                </a:rPr>
                <a:t> de losa</a:t>
              </a:r>
              <a14:m>
                <m:oMath xmlns:m="http://schemas.openxmlformats.org/officeDocument/2006/math">
                  <m:r>
                    <a:rPr lang="es-MX" sz="1400" b="0" i="1">
                      <a:latin typeface="Cambria Math" panose="02040503050406030204" pitchFamily="18" charset="0"/>
                    </a:rPr>
                    <m:t> ∗</m:t>
                  </m:r>
                  <m:r>
                    <a:rPr lang="es-MX" sz="1400" b="0" i="1">
                      <a:latin typeface="Cambria Math" panose="02040503050406030204" pitchFamily="18" charset="0"/>
                    </a:rPr>
                    <m:t>𝑝</m:t>
                  </m:r>
                  <m:r>
                    <a:rPr lang="es-MX" sz="1400" b="0" i="1">
                      <a:latin typeface="Cambria Math" panose="02040503050406030204" pitchFamily="18" charset="0"/>
                    </a:rPr>
                    <m:t>.</m:t>
                  </m:r>
                  <m:r>
                    <a:rPr lang="es-MX" sz="1400" b="0" i="1">
                      <a:latin typeface="Cambria Math" panose="02040503050406030204" pitchFamily="18" charset="0"/>
                    </a:rPr>
                    <m:t>𝑒</m:t>
                  </m:r>
                </m:oMath>
              </a14:m>
              <a:endParaRPr lang="en-US" sz="1400"/>
            </a:p>
          </xdr:txBody>
        </xdr:sp>
      </mc:Choice>
      <mc:Fallback xmlns="">
        <xdr:sp macro="" textlink="">
          <xdr:nvSpPr>
            <xdr:cNvPr id="16" name="CuadroTexto 15"/>
            <xdr:cNvSpPr txBox="1"/>
          </xdr:nvSpPr>
          <xdr:spPr>
            <a:xfrm>
              <a:off x="852487" y="7624762"/>
              <a:ext cx="2414588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MX" sz="1400" b="0" i="0">
                  <a:latin typeface="+mn-lt"/>
                </a:rPr>
                <a:t>Área</a:t>
              </a:r>
              <a:r>
                <a:rPr lang="es-MX" sz="1400" b="0" i="0" baseline="0">
                  <a:latin typeface="+mn-lt"/>
                </a:rPr>
                <a:t> de losa</a:t>
              </a:r>
              <a:r>
                <a:rPr lang="es-MX" sz="1400" b="0" i="0">
                  <a:latin typeface="Cambria Math" panose="02040503050406030204" pitchFamily="18" charset="0"/>
                </a:rPr>
                <a:t> ∗𝑝.𝑒</a:t>
              </a:r>
              <a:endParaRPr lang="en-US" sz="1400"/>
            </a:p>
          </xdr:txBody>
        </xdr:sp>
      </mc:Fallback>
    </mc:AlternateContent>
    <xdr:clientData/>
  </xdr:oneCellAnchor>
  <xdr:twoCellAnchor editAs="oneCell">
    <xdr:from>
      <xdr:col>11</xdr:col>
      <xdr:colOff>742953</xdr:colOff>
      <xdr:row>42</xdr:row>
      <xdr:rowOff>55562</xdr:rowOff>
    </xdr:from>
    <xdr:to>
      <xdr:col>16</xdr:col>
      <xdr:colOff>5788</xdr:colOff>
      <xdr:row>50</xdr:row>
      <xdr:rowOff>174625</xdr:rowOff>
    </xdr:to>
    <xdr:pic>
      <xdr:nvPicPr>
        <xdr:cNvPr id="17" name="Imagen 16" descr="Recorte de pantalla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63203" y="8239125"/>
          <a:ext cx="3072835" cy="1674813"/>
        </a:xfrm>
        <a:prstGeom prst="rect">
          <a:avLst/>
        </a:prstGeom>
      </xdr:spPr>
    </xdr:pic>
    <xdr:clientData/>
  </xdr:twoCellAnchor>
  <xdr:twoCellAnchor editAs="oneCell">
    <xdr:from>
      <xdr:col>8</xdr:col>
      <xdr:colOff>15876</xdr:colOff>
      <xdr:row>18</xdr:row>
      <xdr:rowOff>76201</xdr:rowOff>
    </xdr:from>
    <xdr:to>
      <xdr:col>10</xdr:col>
      <xdr:colOff>285750</xdr:colOff>
      <xdr:row>26</xdr:row>
      <xdr:rowOff>104316</xdr:rowOff>
    </xdr:to>
    <xdr:pic>
      <xdr:nvPicPr>
        <xdr:cNvPr id="18" name="Imagen 17" descr="Recorte de pantalla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436" b="8230"/>
        <a:stretch/>
      </xdr:blipFill>
      <xdr:spPr>
        <a:xfrm>
          <a:off x="7350126" y="3592514"/>
          <a:ext cx="1793874" cy="1583865"/>
        </a:xfrm>
        <a:prstGeom prst="rect">
          <a:avLst/>
        </a:prstGeom>
      </xdr:spPr>
    </xdr:pic>
    <xdr:clientData/>
  </xdr:twoCellAnchor>
  <xdr:twoCellAnchor>
    <xdr:from>
      <xdr:col>12</xdr:col>
      <xdr:colOff>246063</xdr:colOff>
      <xdr:row>47</xdr:row>
      <xdr:rowOff>139700</xdr:rowOff>
    </xdr:from>
    <xdr:to>
      <xdr:col>15</xdr:col>
      <xdr:colOff>388938</xdr:colOff>
      <xdr:row>49</xdr:row>
      <xdr:rowOff>33338</xdr:rowOff>
    </xdr:to>
    <xdr:sp macro="" textlink="">
      <xdr:nvSpPr>
        <xdr:cNvPr id="19" name="Rectángulo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10628313" y="9307513"/>
          <a:ext cx="2428875" cy="282575"/>
        </a:xfrm>
        <a:prstGeom prst="rect">
          <a:avLst/>
        </a:prstGeom>
        <a:noFill/>
        <a:ln w="28575">
          <a:solidFill>
            <a:schemeClr val="accent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762000</xdr:colOff>
      <xdr:row>6</xdr:row>
      <xdr:rowOff>190500</xdr:rowOff>
    </xdr:from>
    <xdr:to>
      <xdr:col>7</xdr:col>
      <xdr:colOff>0</xdr:colOff>
      <xdr:row>12</xdr:row>
      <xdr:rowOff>0</xdr:rowOff>
    </xdr:to>
    <xdr:sp macro="" textlink="">
      <xdr:nvSpPr>
        <xdr:cNvPr id="20" name="Rectángulo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4572000" y="1390650"/>
          <a:ext cx="828675" cy="981075"/>
        </a:xfrm>
        <a:prstGeom prst="rect">
          <a:avLst/>
        </a:prstGeom>
        <a:blipFill>
          <a:blip xmlns:r="http://schemas.openxmlformats.org/officeDocument/2006/relationships" r:embed="rId1"/>
          <a:stretch>
            <a:fillRect/>
          </a:stretch>
        </a:blip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8</xdr:col>
      <xdr:colOff>309562</xdr:colOff>
      <xdr:row>6</xdr:row>
      <xdr:rowOff>7937</xdr:rowOff>
    </xdr:from>
    <xdr:to>
      <xdr:col>10</xdr:col>
      <xdr:colOff>290512</xdr:colOff>
      <xdr:row>16</xdr:row>
      <xdr:rowOff>182562</xdr:rowOff>
    </xdr:to>
    <xdr:pic>
      <xdr:nvPicPr>
        <xdr:cNvPr id="21" name="Imagen 20" descr="Construcción de Columnas | Construye Bien | Maestro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5779" t="5439" r="2513" b="21547"/>
        <a:stretch/>
      </xdr:blipFill>
      <xdr:spPr bwMode="auto">
        <a:xfrm>
          <a:off x="7643812" y="1206500"/>
          <a:ext cx="1504950" cy="2111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296642</xdr:colOff>
      <xdr:row>39</xdr:row>
      <xdr:rowOff>123825</xdr:rowOff>
    </xdr:from>
    <xdr:to>
      <xdr:col>11</xdr:col>
      <xdr:colOff>600075</xdr:colOff>
      <xdr:row>50</xdr:row>
      <xdr:rowOff>184296</xdr:rowOff>
    </xdr:to>
    <xdr:pic>
      <xdr:nvPicPr>
        <xdr:cNvPr id="22" name="Imagen 21" descr="Acero en Losa Aligerada | Construye Bien | Maestro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6467" y="5981700"/>
          <a:ext cx="2760883" cy="22147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261853</xdr:colOff>
      <xdr:row>5</xdr:row>
      <xdr:rowOff>134938</xdr:rowOff>
    </xdr:from>
    <xdr:to>
      <xdr:col>15</xdr:col>
      <xdr:colOff>751283</xdr:colOff>
      <xdr:row>23</xdr:row>
      <xdr:rowOff>116383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644103" y="1135063"/>
          <a:ext cx="2775430" cy="3473945"/>
        </a:xfrm>
        <a:prstGeom prst="rect">
          <a:avLst/>
        </a:prstGeom>
      </xdr:spPr>
    </xdr:pic>
    <xdr:clientData/>
  </xdr:twoCellAnchor>
  <xdr:twoCellAnchor>
    <xdr:from>
      <xdr:col>8</xdr:col>
      <xdr:colOff>492125</xdr:colOff>
      <xdr:row>6</xdr:row>
      <xdr:rowOff>119062</xdr:rowOff>
    </xdr:from>
    <xdr:to>
      <xdr:col>8</xdr:col>
      <xdr:colOff>537844</xdr:colOff>
      <xdr:row>14</xdr:row>
      <xdr:rowOff>47625</xdr:rowOff>
    </xdr:to>
    <xdr:sp macro="" textlink="">
      <xdr:nvSpPr>
        <xdr:cNvPr id="25" name="Flecha arriba y abajo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7826375" y="1317625"/>
          <a:ext cx="45719" cy="1476375"/>
        </a:xfrm>
        <a:prstGeom prst="up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8</xdr:col>
      <xdr:colOff>31749</xdr:colOff>
      <xdr:row>9</xdr:row>
      <xdr:rowOff>76200</xdr:rowOff>
    </xdr:from>
    <xdr:ext cx="476251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CuadroTexto 25">
              <a:extLst>
                <a:ext uri="{FF2B5EF4-FFF2-40B4-BE49-F238E27FC236}">
                  <a16:creationId xmlns:a16="http://schemas.microsoft.com/office/drawing/2014/main" id="{00000000-0008-0000-0100-00001A000000}"/>
                </a:ext>
              </a:extLst>
            </xdr:cNvPr>
            <xdr:cNvSpPr txBox="1"/>
          </xdr:nvSpPr>
          <xdr:spPr>
            <a:xfrm>
              <a:off x="7365999" y="1854200"/>
              <a:ext cx="476251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400" b="1" i="1">
                        <a:latin typeface="Cambria Math" panose="02040503050406030204" pitchFamily="18" charset="0"/>
                      </a:rPr>
                      <m:t>𝟐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s-MX" sz="1400" b="1" i="1">
                        <a:latin typeface="Cambria Math" panose="02040503050406030204" pitchFamily="18" charset="0"/>
                      </a:rPr>
                      <m:t>𝟖𝟎</m:t>
                    </m:r>
                  </m:oMath>
                </m:oMathPara>
              </a14:m>
              <a:endParaRPr lang="en-US" sz="1400" b="1"/>
            </a:p>
          </xdr:txBody>
        </xdr:sp>
      </mc:Choice>
      <mc:Fallback xmlns="">
        <xdr:sp macro="" textlink="">
          <xdr:nvSpPr>
            <xdr:cNvPr id="26" name="CuadroTexto 25"/>
            <xdr:cNvSpPr txBox="1"/>
          </xdr:nvSpPr>
          <xdr:spPr>
            <a:xfrm>
              <a:off x="7365999" y="1854200"/>
              <a:ext cx="476251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s-MX" sz="1400" b="1" i="0">
                  <a:latin typeface="Cambria Math" panose="02040503050406030204" pitchFamily="18" charset="0"/>
                </a:rPr>
                <a:t>𝟐.𝟖𝟎</a:t>
              </a:r>
              <a:endParaRPr lang="en-US" sz="1400" b="1"/>
            </a:p>
          </xdr:txBody>
        </xdr:sp>
      </mc:Fallback>
    </mc:AlternateContent>
    <xdr:clientData/>
  </xdr:oneCellAnchor>
  <xdr:twoCellAnchor>
    <xdr:from>
      <xdr:col>5</xdr:col>
      <xdr:colOff>762000</xdr:colOff>
      <xdr:row>30</xdr:row>
      <xdr:rowOff>180975</xdr:rowOff>
    </xdr:from>
    <xdr:to>
      <xdr:col>7</xdr:col>
      <xdr:colOff>0</xdr:colOff>
      <xdr:row>35</xdr:row>
      <xdr:rowOff>190500</xdr:rowOff>
    </xdr:to>
    <xdr:sp macro="" textlink="">
      <xdr:nvSpPr>
        <xdr:cNvPr id="27" name="Rectángulo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5810250" y="3895725"/>
          <a:ext cx="762000" cy="977900"/>
        </a:xfrm>
        <a:prstGeom prst="rect">
          <a:avLst/>
        </a:prstGeom>
        <a:blipFill>
          <a:blip xmlns:r="http://schemas.openxmlformats.org/officeDocument/2006/relationships" r:embed="rId1"/>
          <a:stretch>
            <a:fillRect/>
          </a:stretch>
        </a:blip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561975</xdr:colOff>
      <xdr:row>30</xdr:row>
      <xdr:rowOff>171450</xdr:rowOff>
    </xdr:from>
    <xdr:to>
      <xdr:col>5</xdr:col>
      <xdr:colOff>607694</xdr:colOff>
      <xdr:row>36</xdr:row>
      <xdr:rowOff>28575</xdr:rowOff>
    </xdr:to>
    <xdr:sp macro="" textlink="">
      <xdr:nvSpPr>
        <xdr:cNvPr id="28" name="Flecha arriba y abajo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>
          <a:off x="5657850" y="3886200"/>
          <a:ext cx="45719" cy="1023938"/>
        </a:xfrm>
        <a:prstGeom prst="up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4764</xdr:colOff>
      <xdr:row>37</xdr:row>
      <xdr:rowOff>4761</xdr:rowOff>
    </xdr:from>
    <xdr:to>
      <xdr:col>7</xdr:col>
      <xdr:colOff>9526</xdr:colOff>
      <xdr:row>37</xdr:row>
      <xdr:rowOff>76199</xdr:rowOff>
    </xdr:to>
    <xdr:sp macro="" textlink="">
      <xdr:nvSpPr>
        <xdr:cNvPr id="29" name="Flecha arriba y abajo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 rot="16200000">
          <a:off x="6162676" y="4729162"/>
          <a:ext cx="71438" cy="766762"/>
        </a:xfrm>
        <a:prstGeom prst="up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76200</xdr:colOff>
      <xdr:row>31</xdr:row>
      <xdr:rowOff>38100</xdr:rowOff>
    </xdr:from>
    <xdr:to>
      <xdr:col>6</xdr:col>
      <xdr:colOff>200025</xdr:colOff>
      <xdr:row>31</xdr:row>
      <xdr:rowOff>161925</xdr:rowOff>
    </xdr:to>
    <xdr:sp macro="" textlink="">
      <xdr:nvSpPr>
        <xdr:cNvPr id="30" name="Elipse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5886450" y="3951288"/>
          <a:ext cx="123825" cy="123825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38100</xdr:colOff>
      <xdr:row>35</xdr:row>
      <xdr:rowOff>28575</xdr:rowOff>
    </xdr:from>
    <xdr:to>
      <xdr:col>6</xdr:col>
      <xdr:colOff>161925</xdr:colOff>
      <xdr:row>35</xdr:row>
      <xdr:rowOff>152400</xdr:rowOff>
    </xdr:to>
    <xdr:sp macro="" textlink="">
      <xdr:nvSpPr>
        <xdr:cNvPr id="31" name="Elipse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>
          <a:off x="5848350" y="4711700"/>
          <a:ext cx="123825" cy="123825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666750</xdr:colOff>
      <xdr:row>35</xdr:row>
      <xdr:rowOff>19050</xdr:rowOff>
    </xdr:from>
    <xdr:to>
      <xdr:col>6</xdr:col>
      <xdr:colOff>790575</xdr:colOff>
      <xdr:row>35</xdr:row>
      <xdr:rowOff>142875</xdr:rowOff>
    </xdr:to>
    <xdr:sp macro="" textlink="">
      <xdr:nvSpPr>
        <xdr:cNvPr id="32" name="Elipse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/>
      </xdr:nvSpPr>
      <xdr:spPr>
        <a:xfrm>
          <a:off x="6477000" y="4702175"/>
          <a:ext cx="95250" cy="123825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638175</xdr:colOff>
      <xdr:row>31</xdr:row>
      <xdr:rowOff>38100</xdr:rowOff>
    </xdr:from>
    <xdr:to>
      <xdr:col>6</xdr:col>
      <xdr:colOff>762000</xdr:colOff>
      <xdr:row>31</xdr:row>
      <xdr:rowOff>161925</xdr:rowOff>
    </xdr:to>
    <xdr:sp macro="" textlink="">
      <xdr:nvSpPr>
        <xdr:cNvPr id="33" name="Elipse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>
          <a:off x="6448425" y="3951288"/>
          <a:ext cx="123825" cy="123825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495300</xdr:colOff>
      <xdr:row>2</xdr:row>
      <xdr:rowOff>38100</xdr:rowOff>
    </xdr:from>
    <xdr:to>
      <xdr:col>19</xdr:col>
      <xdr:colOff>171450</xdr:colOff>
      <xdr:row>35</xdr:row>
      <xdr:rowOff>171883</xdr:rowOff>
    </xdr:to>
    <xdr:pic>
      <xdr:nvPicPr>
        <xdr:cNvPr id="2" name="Imagen 1" descr="Recorte de pantalla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1300" y="419100"/>
          <a:ext cx="11868150" cy="642028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PU%2075\Desktop\Nueva%20carpeta\CONTRASE&#209;A\PLANT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C"/>
      <sheetName val="MC (2)"/>
      <sheetName val="MC (3)"/>
      <sheetName val="CALCULO CL Y CON"/>
      <sheetName val="Hoja3"/>
      <sheetName val="PREPARANDO CONCRETO "/>
      <sheetName val="CALCULO DE LADRILLOS"/>
      <sheetName val="CALCULO DE LADRILLOS KING BLOCK"/>
      <sheetName val="EQUIVALENCIAS"/>
      <sheetName val="Hoja3 (10)"/>
      <sheetName val="TARRAJEO"/>
      <sheetName val="Hoja3 (8)"/>
      <sheetName val="CALCULO CL TECNOPOR"/>
      <sheetName val="Hoja3 (9)"/>
      <sheetName val="Hoja2"/>
      <sheetName val="METRADO DE COLUMNAS"/>
      <sheetName val="METRADO EXCAVACIÓN"/>
      <sheetName val="METRADO LOSA MACIZA"/>
      <sheetName val="Hoja1"/>
      <sheetName val="Hoja3 (2)"/>
      <sheetName val="Hoja3 (3)"/>
      <sheetName val="Hoja3 (4)"/>
      <sheetName val="Hoja3 (5)"/>
      <sheetName val="Hoja3 (7)"/>
      <sheetName val="Hoja3 (6)"/>
      <sheetName val="Hoja4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B8:D13" totalsRowCount="1" headerRowDxfId="55" dataDxfId="54">
  <tableColumns count="3">
    <tableColumn id="1" xr3:uid="{00000000-0010-0000-0000-000001000000}" name="Dimensiones" totalsRowLabel="Total" dataDxfId="52" totalsRowDxfId="53"/>
    <tableColumn id="2" xr3:uid="{00000000-0010-0000-0000-000002000000}" name="Columna" totalsRowFunction="custom" dataDxfId="50" totalsRowDxfId="51">
      <totalsRowFormula>C9*C10*C11*C12</totalsRowFormula>
    </tableColumn>
    <tableColumn id="3" xr3:uid="{00000000-0010-0000-0000-000003000000}" name="unidad" totalsRowLabel="kg" dataDxfId="48" totalsRowDxfId="49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a13" displayName="Tabla13" ref="B21:D26" totalsRowCount="1" headerRowDxfId="47" dataDxfId="46">
  <tableColumns count="3">
    <tableColumn id="1" xr3:uid="{00000000-0010-0000-0100-000001000000}" name="Dimensiones" totalsRowLabel="Total" dataDxfId="44" totalsRowDxfId="45"/>
    <tableColumn id="2" xr3:uid="{00000000-0010-0000-0100-000002000000}" name="Viga" totalsRowFunction="custom" dataDxfId="42" totalsRowDxfId="43">
      <totalsRowFormula>C22*C23*C24*C25</totalsRowFormula>
    </tableColumn>
    <tableColumn id="3" xr3:uid="{00000000-0010-0000-0100-000003000000}" name="unidad" totalsRowLabel="kg" dataDxfId="40" totalsRowDxfId="41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a134" displayName="Tabla134" ref="B43:D47" totalsRowCount="1" headerRowDxfId="39" dataDxfId="38">
  <tableColumns count="3">
    <tableColumn id="1" xr3:uid="{00000000-0010-0000-0200-000001000000}" name="Dimensiones" totalsRowLabel="Total" dataDxfId="36" totalsRowDxfId="37"/>
    <tableColumn id="2" xr3:uid="{00000000-0010-0000-0200-000002000000}" name="Área de losa" totalsRowFunction="custom" dataDxfId="34" totalsRowDxfId="35">
      <totalsRowFormula>C44*C45*C46</totalsRowFormula>
    </tableColumn>
    <tableColumn id="3" xr3:uid="{00000000-0010-0000-0200-000003000000}" name="unidad" totalsRowLabel="kg" dataDxfId="32" totalsRowDxfId="33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a135" displayName="Tabla135" ref="B32:D37" totalsRowCount="1" headerRowDxfId="31" dataDxfId="30">
  <tableColumns count="3">
    <tableColumn id="1" xr3:uid="{00000000-0010-0000-0300-000001000000}" name="Dimensiones" totalsRowLabel="Total" dataDxfId="28" totalsRowDxfId="29"/>
    <tableColumn id="2" xr3:uid="{00000000-0010-0000-0300-000002000000}" name="Viga" totalsRowFunction="custom" dataDxfId="26" totalsRowDxfId="27">
      <totalsRowFormula>C33*C34*C35*C36</totalsRowFormula>
    </tableColumn>
    <tableColumn id="3" xr3:uid="{00000000-0010-0000-0300-000003000000}" name="unidad" totalsRowLabel="kg" dataDxfId="24" totalsRowDxfId="25"/>
  </tableColumns>
  <tableStyleInfo name="TableStyleMedium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a1346" displayName="Tabla1346" ref="B53:D57" totalsRowCount="1" headerRowDxfId="23" dataDxfId="22">
  <tableColumns count="3">
    <tableColumn id="1" xr3:uid="{00000000-0010-0000-0400-000001000000}" name="Dimensiones" totalsRowLabel="Total" dataDxfId="20" totalsRowDxfId="21"/>
    <tableColumn id="2" xr3:uid="{00000000-0010-0000-0400-000002000000}" name="AT" totalsRowFunction="custom" dataDxfId="18" totalsRowDxfId="19">
      <totalsRowFormula>C54*C55*C56</totalsRowFormula>
    </tableColumn>
    <tableColumn id="3" xr3:uid="{00000000-0010-0000-0400-000003000000}" name="unidad" totalsRowLabel="kg" dataDxfId="16" totalsRowDxfId="17"/>
  </tableColumns>
  <tableStyleInfo name="TableStyleMedium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a13467" displayName="Tabla13467" ref="B69:D73" totalsRowCount="1" headerRowDxfId="15" dataDxfId="14">
  <tableColumns count="3">
    <tableColumn id="1" xr3:uid="{00000000-0010-0000-0500-000001000000}" name="Dimensiones" totalsRowLabel="Total" dataDxfId="12" totalsRowDxfId="13"/>
    <tableColumn id="2" xr3:uid="{00000000-0010-0000-0500-000002000000}" name="AT" totalsRowFunction="custom" dataDxfId="10" totalsRowDxfId="11">
      <totalsRowFormula>C70*C71*C72</totalsRowFormula>
    </tableColumn>
    <tableColumn id="3" xr3:uid="{00000000-0010-0000-0500-000003000000}" name="unidad" totalsRowLabel="kg" dataDxfId="8" totalsRowDxfId="9"/>
  </tableColumns>
  <tableStyleInfo name="TableStyleMedium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a13468" displayName="Tabla13468" ref="B61:D65" totalsRowCount="1" headerRowDxfId="7" dataDxfId="6">
  <tableColumns count="3">
    <tableColumn id="1" xr3:uid="{00000000-0010-0000-0600-000001000000}" name="Dimensiones" totalsRowLabel="Total" dataDxfId="4" totalsRowDxfId="5"/>
    <tableColumn id="2" xr3:uid="{00000000-0010-0000-0600-000002000000}" name="AT Muro" totalsRowFunction="custom" dataDxfId="2" totalsRowDxfId="3">
      <totalsRowFormula>C62*C63*C64</totalsRowFormula>
    </tableColumn>
    <tableColumn id="3" xr3:uid="{00000000-0010-0000-0600-000003000000}" name="unidad" totalsRowLabel="kg" dataDxfId="0" totalsRowDxfId="1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5.xml"/><Relationship Id="rId3" Type="http://schemas.openxmlformats.org/officeDocument/2006/relationships/vmlDrawing" Target="../drawings/vmlDrawing1.vml"/><Relationship Id="rId7" Type="http://schemas.openxmlformats.org/officeDocument/2006/relationships/table" Target="../tables/table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3.xml"/><Relationship Id="rId11" Type="http://schemas.openxmlformats.org/officeDocument/2006/relationships/comments" Target="../comments1.xml"/><Relationship Id="rId5" Type="http://schemas.openxmlformats.org/officeDocument/2006/relationships/table" Target="../tables/table2.xml"/><Relationship Id="rId10" Type="http://schemas.openxmlformats.org/officeDocument/2006/relationships/table" Target="../tables/table7.xml"/><Relationship Id="rId4" Type="http://schemas.openxmlformats.org/officeDocument/2006/relationships/table" Target="../tables/table1.xml"/><Relationship Id="rId9" Type="http://schemas.openxmlformats.org/officeDocument/2006/relationships/table" Target="../tables/table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P240"/>
  <sheetViews>
    <sheetView tabSelected="1" zoomScale="120" zoomScaleNormal="120" zoomScaleSheetLayoutView="130" workbookViewId="0">
      <selection activeCell="V23" sqref="V23"/>
    </sheetView>
  </sheetViews>
  <sheetFormatPr defaultColWidth="11.42578125" defaultRowHeight="15"/>
  <cols>
    <col min="1" max="1" width="19.7109375" style="10" customWidth="1"/>
    <col min="2" max="2" width="24.28515625" customWidth="1"/>
    <col min="5" max="5" width="11.42578125" style="10"/>
    <col min="6" max="6" width="11.85546875" style="10" customWidth="1"/>
    <col min="7" max="7" width="13" style="10" customWidth="1"/>
    <col min="8" max="42" width="11.42578125" style="10"/>
  </cols>
  <sheetData>
    <row r="1" spans="1:42">
      <c r="B1" s="47" t="s">
        <v>0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8"/>
    </row>
    <row r="2" spans="1:42"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8"/>
    </row>
    <row r="3" spans="1:42" ht="30" customHeight="1"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8"/>
    </row>
    <row r="4" spans="1:42">
      <c r="B4" s="10"/>
      <c r="C4" s="10"/>
      <c r="D4" s="10"/>
      <c r="I4" s="12"/>
      <c r="J4" s="13"/>
      <c r="K4" s="13"/>
      <c r="L4" s="13"/>
      <c r="M4" s="13"/>
      <c r="N4" s="13"/>
      <c r="O4" s="13"/>
      <c r="P4" s="14"/>
    </row>
    <row r="5" spans="1:42" ht="20.25" customHeight="1">
      <c r="B5" s="53" t="s">
        <v>1</v>
      </c>
      <c r="C5" s="53"/>
      <c r="D5" s="53"/>
      <c r="I5" s="12"/>
      <c r="J5" s="13"/>
      <c r="K5" s="13"/>
      <c r="L5" s="13"/>
      <c r="M5" s="13"/>
      <c r="N5" s="13"/>
      <c r="O5" s="13"/>
      <c r="P5" s="14"/>
    </row>
    <row r="6" spans="1:42" ht="15.75">
      <c r="B6" s="2" t="s">
        <v>2</v>
      </c>
      <c r="C6" s="2"/>
      <c r="D6" s="2"/>
      <c r="E6" s="15"/>
      <c r="F6" s="15"/>
      <c r="G6" s="16" t="s">
        <v>3</v>
      </c>
      <c r="H6" s="15"/>
      <c r="I6" s="12"/>
      <c r="J6" s="13"/>
      <c r="K6" s="13"/>
      <c r="L6" s="13"/>
      <c r="M6" s="13"/>
      <c r="N6" s="13"/>
      <c r="O6" s="13"/>
      <c r="P6" s="14"/>
    </row>
    <row r="7" spans="1:42" s="10" customFormat="1" ht="15.75" thickBot="1">
      <c r="A7" s="37"/>
      <c r="I7" s="1"/>
      <c r="J7" s="13"/>
      <c r="K7" s="13"/>
      <c r="L7" s="13"/>
      <c r="M7" s="13"/>
      <c r="N7" s="13"/>
      <c r="O7" s="13"/>
      <c r="P7" s="14"/>
    </row>
    <row r="8" spans="1:42" s="5" customFormat="1">
      <c r="A8" s="11"/>
      <c r="B8" s="3" t="s">
        <v>4</v>
      </c>
      <c r="C8" s="3" t="s">
        <v>5</v>
      </c>
      <c r="D8" s="3" t="s">
        <v>6</v>
      </c>
      <c r="E8" s="11"/>
      <c r="F8" s="11"/>
      <c r="G8" s="21"/>
      <c r="H8" s="11"/>
      <c r="I8" s="4"/>
      <c r="J8" s="22"/>
      <c r="K8" s="22"/>
      <c r="L8" s="22"/>
      <c r="M8" s="22"/>
      <c r="N8" s="22"/>
      <c r="O8" s="22"/>
      <c r="P8" s="23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</row>
    <row r="9" spans="1:42" s="5" customFormat="1">
      <c r="A9" s="11"/>
      <c r="B9" s="3" t="s">
        <v>7</v>
      </c>
      <c r="C9" s="6" t="s">
        <v>8</v>
      </c>
      <c r="D9" s="3" t="s">
        <v>9</v>
      </c>
      <c r="E9" s="11"/>
      <c r="F9" s="11"/>
      <c r="G9" s="24"/>
      <c r="H9" s="11"/>
      <c r="I9" s="4"/>
      <c r="J9" s="22"/>
      <c r="K9" s="22"/>
      <c r="L9" s="22"/>
      <c r="M9" s="22"/>
      <c r="N9" s="22"/>
      <c r="O9" s="22"/>
      <c r="P9" s="23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</row>
    <row r="10" spans="1:42" s="5" customFormat="1" ht="15.75">
      <c r="A10" s="11"/>
      <c r="B10" s="3" t="s">
        <v>10</v>
      </c>
      <c r="C10" s="7">
        <v>0.6</v>
      </c>
      <c r="D10" s="3" t="s">
        <v>9</v>
      </c>
      <c r="E10" s="11"/>
      <c r="F10" s="19">
        <f>+Tabla1[[#This Row],[Columna]]</f>
        <v>0.6</v>
      </c>
      <c r="G10" s="24"/>
      <c r="H10" s="11"/>
      <c r="I10" s="4"/>
      <c r="J10" s="22"/>
      <c r="K10" s="22"/>
      <c r="L10" s="22"/>
      <c r="M10" s="22"/>
      <c r="N10" s="22"/>
      <c r="O10" s="22"/>
      <c r="P10" s="23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</row>
    <row r="11" spans="1:42" s="5" customFormat="1">
      <c r="A11" s="11"/>
      <c r="B11" s="3" t="s">
        <v>11</v>
      </c>
      <c r="C11" s="7">
        <v>2.8</v>
      </c>
      <c r="D11" s="3" t="s">
        <v>9</v>
      </c>
      <c r="E11" s="11"/>
      <c r="F11" s="11"/>
      <c r="G11" s="24"/>
      <c r="H11" s="11"/>
      <c r="I11" s="4"/>
      <c r="J11" s="22"/>
      <c r="K11" s="22"/>
      <c r="L11" s="22"/>
      <c r="M11" s="22"/>
      <c r="N11" s="22"/>
      <c r="O11" s="22"/>
      <c r="P11" s="23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</row>
    <row r="12" spans="1:42" s="5" customFormat="1" ht="15.75" thickBot="1">
      <c r="A12" s="11"/>
      <c r="B12" s="3" t="s">
        <v>12</v>
      </c>
      <c r="C12" s="3">
        <v>2400</v>
      </c>
      <c r="D12" s="3" t="s">
        <v>13</v>
      </c>
      <c r="E12" s="11"/>
      <c r="F12" s="11"/>
      <c r="G12" s="25"/>
      <c r="H12" s="11"/>
      <c r="I12" s="1"/>
      <c r="J12" s="22"/>
      <c r="K12" s="22"/>
      <c r="L12" s="22"/>
      <c r="M12" s="13"/>
      <c r="N12" s="22"/>
      <c r="O12" s="22"/>
      <c r="P12" s="23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</row>
    <row r="13" spans="1:42" s="5" customFormat="1">
      <c r="A13" s="11"/>
      <c r="B13" s="3" t="s">
        <v>14</v>
      </c>
      <c r="C13" s="7" t="e">
        <f>C9*C10*C11*C12</f>
        <v>#VALUE!</v>
      </c>
      <c r="D13" s="8" t="s">
        <v>15</v>
      </c>
      <c r="E13" s="11"/>
      <c r="F13" s="11"/>
      <c r="G13" s="11"/>
      <c r="H13" s="11"/>
      <c r="I13" s="4"/>
      <c r="J13" s="22"/>
      <c r="K13" s="22"/>
      <c r="L13" s="22"/>
      <c r="M13" s="22"/>
      <c r="N13" s="22"/>
      <c r="O13" s="22"/>
      <c r="P13" s="23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</row>
    <row r="14" spans="1:42" s="10" customFormat="1">
      <c r="C14" s="17"/>
      <c r="I14" s="1"/>
      <c r="J14" s="13"/>
      <c r="K14" s="13"/>
      <c r="L14" s="13"/>
      <c r="M14" s="13"/>
      <c r="N14" s="13"/>
      <c r="O14" s="13"/>
      <c r="P14" s="14"/>
    </row>
    <row r="15" spans="1:42" s="10" customFormat="1" ht="15.75">
      <c r="B15" s="18" t="s">
        <v>16</v>
      </c>
      <c r="G15" s="19" t="str">
        <f>+C9</f>
        <v>0.30</v>
      </c>
      <c r="I15" s="1"/>
      <c r="J15" s="13"/>
      <c r="K15" s="13"/>
      <c r="L15" s="13"/>
      <c r="M15" s="13"/>
      <c r="N15" s="13"/>
      <c r="O15" s="13"/>
      <c r="P15" s="14"/>
    </row>
    <row r="16" spans="1:42" s="10" customFormat="1">
      <c r="I16" s="1"/>
      <c r="J16" s="13"/>
      <c r="K16" s="13"/>
      <c r="L16" s="13"/>
      <c r="M16" s="13"/>
      <c r="N16" s="13"/>
      <c r="O16" s="13"/>
      <c r="P16" s="14"/>
    </row>
    <row r="17" spans="2:16" s="10" customFormat="1">
      <c r="I17" s="1"/>
      <c r="J17" s="13"/>
      <c r="K17" s="13"/>
      <c r="L17" s="13"/>
      <c r="M17" s="13"/>
      <c r="N17" s="13"/>
      <c r="O17" s="13"/>
      <c r="P17" s="14"/>
    </row>
    <row r="18" spans="2:16" s="10" customFormat="1">
      <c r="I18" s="12"/>
      <c r="J18" s="13"/>
      <c r="K18" s="13"/>
      <c r="L18" s="13"/>
      <c r="M18" s="13"/>
      <c r="N18" s="13"/>
      <c r="O18" s="13"/>
      <c r="P18" s="14"/>
    </row>
    <row r="19" spans="2:16" s="10" customFormat="1" ht="15.75">
      <c r="B19" s="2" t="s">
        <v>17</v>
      </c>
      <c r="C19" s="2"/>
      <c r="D19" s="2"/>
      <c r="E19" s="15"/>
      <c r="F19" s="15"/>
      <c r="G19" s="16" t="s">
        <v>18</v>
      </c>
      <c r="H19" s="15"/>
      <c r="I19" s="12"/>
      <c r="J19" s="13"/>
      <c r="K19" s="13"/>
      <c r="L19" s="13"/>
      <c r="M19" s="13"/>
      <c r="N19" s="13"/>
      <c r="O19" s="13"/>
      <c r="P19" s="14"/>
    </row>
    <row r="20" spans="2:16" s="10" customFormat="1" ht="15.75" thickBot="1">
      <c r="I20" s="12"/>
      <c r="J20" s="13"/>
      <c r="K20" s="13"/>
      <c r="L20" s="13"/>
      <c r="M20" s="13"/>
      <c r="N20" s="13"/>
      <c r="O20" s="13"/>
      <c r="P20" s="14"/>
    </row>
    <row r="21" spans="2:16">
      <c r="B21" s="3" t="s">
        <v>4</v>
      </c>
      <c r="C21" s="3" t="s">
        <v>19</v>
      </c>
      <c r="D21" s="3" t="s">
        <v>6</v>
      </c>
      <c r="F21" s="11"/>
      <c r="G21" s="21"/>
      <c r="I21" s="12"/>
      <c r="J21" s="13"/>
      <c r="K21" s="13"/>
      <c r="L21" s="13"/>
      <c r="M21" s="13"/>
      <c r="N21" s="13"/>
      <c r="O21" s="13"/>
      <c r="P21" s="14"/>
    </row>
    <row r="22" spans="2:16">
      <c r="B22" s="3" t="s">
        <v>7</v>
      </c>
      <c r="C22" s="6" t="s">
        <v>8</v>
      </c>
      <c r="D22" s="3" t="s">
        <v>9</v>
      </c>
      <c r="F22" s="11"/>
      <c r="G22" s="24"/>
      <c r="I22" s="12"/>
      <c r="J22" s="13"/>
      <c r="K22" s="13"/>
      <c r="L22" s="13"/>
      <c r="M22" s="13"/>
      <c r="N22" s="13"/>
      <c r="O22" s="13"/>
      <c r="P22" s="14"/>
    </row>
    <row r="23" spans="2:16" ht="15.75">
      <c r="B23" s="3" t="s">
        <v>20</v>
      </c>
      <c r="C23" s="7">
        <v>0.5</v>
      </c>
      <c r="D23" s="3" t="s">
        <v>9</v>
      </c>
      <c r="F23" s="19">
        <f>+Tabla13[[#This Row],[Viga]]</f>
        <v>0.5</v>
      </c>
      <c r="G23" s="24"/>
      <c r="I23" s="12"/>
      <c r="J23" s="13"/>
      <c r="K23" s="13"/>
      <c r="L23" s="13"/>
      <c r="M23" s="13"/>
      <c r="N23" s="13"/>
      <c r="O23" s="13"/>
      <c r="P23" s="14"/>
    </row>
    <row r="24" spans="2:16">
      <c r="B24" s="3" t="s">
        <v>21</v>
      </c>
      <c r="C24" s="7">
        <v>3.9</v>
      </c>
      <c r="D24" s="3" t="s">
        <v>9</v>
      </c>
      <c r="F24" s="11"/>
      <c r="G24" s="24"/>
      <c r="I24" s="12"/>
      <c r="J24" s="13"/>
      <c r="K24" s="13"/>
      <c r="L24" s="13"/>
      <c r="M24" s="13"/>
      <c r="N24" s="13"/>
      <c r="O24" s="13"/>
      <c r="P24" s="14"/>
    </row>
    <row r="25" spans="2:16" ht="15.75" thickBot="1">
      <c r="B25" s="3" t="s">
        <v>12</v>
      </c>
      <c r="C25" s="3">
        <v>2400</v>
      </c>
      <c r="D25" s="3" t="s">
        <v>13</v>
      </c>
      <c r="F25" s="11"/>
      <c r="G25" s="25"/>
      <c r="I25" s="12"/>
      <c r="J25" s="13"/>
      <c r="K25" s="13"/>
      <c r="L25" s="13"/>
      <c r="M25" s="13"/>
      <c r="N25" s="13"/>
      <c r="O25" s="13"/>
      <c r="P25" s="14"/>
    </row>
    <row r="26" spans="2:16">
      <c r="B26" s="3" t="s">
        <v>14</v>
      </c>
      <c r="C26" s="7" t="e">
        <f>C22*C23*C24*C25</f>
        <v>#VALUE!</v>
      </c>
      <c r="D26" s="8" t="s">
        <v>15</v>
      </c>
      <c r="F26" s="11"/>
      <c r="G26" s="11"/>
      <c r="I26" s="12"/>
      <c r="J26" s="13"/>
      <c r="K26" s="13"/>
      <c r="L26" s="13"/>
      <c r="M26" s="13"/>
      <c r="N26" s="13"/>
      <c r="O26" s="13"/>
      <c r="P26" s="14"/>
    </row>
    <row r="27" spans="2:16" s="10" customFormat="1">
      <c r="I27" s="12"/>
      <c r="J27" s="13"/>
      <c r="K27" s="13"/>
      <c r="L27" s="13"/>
      <c r="M27" s="13"/>
      <c r="N27" s="13"/>
      <c r="O27" s="13"/>
      <c r="P27" s="14"/>
    </row>
    <row r="28" spans="2:16" s="10" customFormat="1" ht="15.75">
      <c r="B28" s="18" t="s">
        <v>16</v>
      </c>
      <c r="G28" s="19" t="str">
        <f>+C22</f>
        <v>0.30</v>
      </c>
      <c r="I28" s="12"/>
      <c r="J28" s="13"/>
      <c r="K28" s="13"/>
      <c r="L28" s="13"/>
      <c r="M28" s="13"/>
      <c r="N28" s="13"/>
      <c r="O28" s="13"/>
      <c r="P28" s="14"/>
    </row>
    <row r="29" spans="2:16" s="10" customFormat="1">
      <c r="I29" s="12"/>
      <c r="J29" s="13"/>
      <c r="K29" s="13"/>
      <c r="L29" s="13"/>
      <c r="M29" s="13"/>
      <c r="N29" s="13"/>
      <c r="O29" s="13"/>
      <c r="P29" s="14"/>
    </row>
    <row r="30" spans="2:16" s="10" customFormat="1" ht="15.75">
      <c r="F30" s="15"/>
      <c r="G30" s="16" t="s">
        <v>22</v>
      </c>
      <c r="H30" s="15"/>
      <c r="I30" s="12"/>
      <c r="J30" s="13"/>
      <c r="K30" s="13"/>
      <c r="L30" s="13"/>
      <c r="M30" s="13"/>
      <c r="N30" s="13"/>
      <c r="O30" s="13"/>
      <c r="P30" s="14"/>
    </row>
    <row r="31" spans="2:16" s="10" customFormat="1" ht="15.75" thickBot="1">
      <c r="I31" s="12"/>
      <c r="J31" s="13"/>
      <c r="K31" s="13"/>
      <c r="L31" s="13"/>
      <c r="M31" s="13"/>
      <c r="N31" s="13"/>
      <c r="O31" s="13"/>
      <c r="P31" s="14"/>
    </row>
    <row r="32" spans="2:16" s="10" customFormat="1">
      <c r="B32" s="3" t="s">
        <v>4</v>
      </c>
      <c r="C32" s="3" t="s">
        <v>19</v>
      </c>
      <c r="D32" s="3" t="s">
        <v>6</v>
      </c>
      <c r="F32" s="11"/>
      <c r="G32" s="21"/>
      <c r="I32" s="12"/>
      <c r="J32" s="13"/>
      <c r="K32" s="13"/>
      <c r="L32" s="13"/>
      <c r="M32" s="13"/>
      <c r="N32" s="13"/>
      <c r="O32" s="13"/>
      <c r="P32" s="14"/>
    </row>
    <row r="33" spans="2:16" s="10" customFormat="1">
      <c r="B33" s="3" t="s">
        <v>7</v>
      </c>
      <c r="C33" s="6" t="s">
        <v>8</v>
      </c>
      <c r="D33" s="3" t="s">
        <v>9</v>
      </c>
      <c r="F33" s="11"/>
      <c r="G33" s="24"/>
      <c r="I33" s="12"/>
      <c r="J33" s="13"/>
      <c r="K33" s="13"/>
      <c r="L33" s="13"/>
      <c r="M33" s="13"/>
      <c r="N33" s="13"/>
      <c r="O33" s="13"/>
      <c r="P33" s="14"/>
    </row>
    <row r="34" spans="2:16" s="10" customFormat="1" ht="15.75">
      <c r="B34" s="3" t="s">
        <v>20</v>
      </c>
      <c r="C34" s="7">
        <v>0.4</v>
      </c>
      <c r="D34" s="3" t="s">
        <v>9</v>
      </c>
      <c r="F34" s="19">
        <f>+Tabla135[[#This Row],[Viga]]</f>
        <v>0.4</v>
      </c>
      <c r="G34" s="24"/>
      <c r="I34" s="12"/>
      <c r="J34" s="13"/>
      <c r="K34" s="13"/>
      <c r="L34" s="13"/>
      <c r="M34" s="13"/>
      <c r="N34" s="13"/>
      <c r="O34" s="13"/>
      <c r="P34" s="14"/>
    </row>
    <row r="35" spans="2:16" s="10" customFormat="1">
      <c r="B35" s="3" t="s">
        <v>21</v>
      </c>
      <c r="C35" s="7">
        <v>2.9</v>
      </c>
      <c r="D35" s="3" t="s">
        <v>9</v>
      </c>
      <c r="F35" s="11"/>
      <c r="G35" s="24"/>
      <c r="I35" s="12"/>
      <c r="J35" s="13"/>
      <c r="K35" s="13"/>
      <c r="L35" s="13"/>
      <c r="M35" s="13"/>
      <c r="N35" s="13"/>
      <c r="O35" s="13"/>
      <c r="P35" s="14"/>
    </row>
    <row r="36" spans="2:16" s="10" customFormat="1" ht="15.75" thickBot="1">
      <c r="B36" s="3" t="s">
        <v>12</v>
      </c>
      <c r="C36" s="3">
        <v>2400</v>
      </c>
      <c r="D36" s="3" t="s">
        <v>13</v>
      </c>
      <c r="F36" s="11"/>
      <c r="G36" s="25"/>
      <c r="I36" s="12"/>
      <c r="J36" s="13"/>
      <c r="K36" s="13"/>
      <c r="L36" s="13"/>
      <c r="M36" s="13"/>
      <c r="N36" s="13"/>
      <c r="O36" s="13"/>
      <c r="P36" s="14"/>
    </row>
    <row r="37" spans="2:16" s="10" customFormat="1">
      <c r="B37" s="3" t="s">
        <v>14</v>
      </c>
      <c r="C37" s="7" t="e">
        <f>C33*C34*C35*C36</f>
        <v>#VALUE!</v>
      </c>
      <c r="D37" s="8" t="s">
        <v>15</v>
      </c>
      <c r="F37" s="11"/>
      <c r="G37" s="11"/>
      <c r="I37" s="12"/>
      <c r="J37" s="13"/>
      <c r="K37" s="13"/>
      <c r="L37" s="13"/>
      <c r="M37" s="13"/>
      <c r="N37" s="13"/>
      <c r="O37" s="13"/>
      <c r="P37" s="14"/>
    </row>
    <row r="38" spans="2:16" s="10" customFormat="1">
      <c r="I38" s="12"/>
      <c r="J38" s="13"/>
      <c r="K38" s="13"/>
      <c r="L38" s="13"/>
      <c r="M38" s="13"/>
      <c r="N38" s="13"/>
      <c r="O38" s="13"/>
      <c r="P38" s="14"/>
    </row>
    <row r="39" spans="2:16" s="10" customFormat="1" ht="15.75">
      <c r="G39" s="19" t="str">
        <f>+C33</f>
        <v>0.30</v>
      </c>
      <c r="I39" s="12"/>
      <c r="J39" s="13"/>
      <c r="K39" s="13"/>
      <c r="L39" s="13"/>
      <c r="M39" s="13"/>
      <c r="N39" s="13"/>
      <c r="O39" s="13"/>
      <c r="P39" s="14"/>
    </row>
    <row r="40" spans="2:16" s="10" customFormat="1">
      <c r="I40" s="12"/>
      <c r="J40" s="13"/>
      <c r="K40" s="13"/>
      <c r="L40" s="13"/>
      <c r="M40" s="13"/>
      <c r="N40" s="13"/>
      <c r="O40" s="13"/>
      <c r="P40" s="14"/>
    </row>
    <row r="41" spans="2:16" s="10" customFormat="1" ht="15.75">
      <c r="B41" s="2" t="s">
        <v>23</v>
      </c>
      <c r="C41" s="2"/>
      <c r="D41" s="2"/>
      <c r="E41" s="15"/>
      <c r="F41" s="15"/>
      <c r="G41" s="15" t="s">
        <v>24</v>
      </c>
      <c r="H41" s="15"/>
      <c r="I41" s="12"/>
      <c r="J41" s="13"/>
      <c r="K41" s="13"/>
      <c r="L41" s="13"/>
      <c r="M41" s="51" t="s">
        <v>25</v>
      </c>
      <c r="N41" s="51"/>
      <c r="O41" s="51"/>
      <c r="P41" s="52"/>
    </row>
    <row r="42" spans="2:16" s="10" customFormat="1" ht="15.75" thickBot="1">
      <c r="I42" s="12"/>
      <c r="J42" s="13"/>
      <c r="K42" s="13"/>
      <c r="L42" s="13"/>
      <c r="M42" s="51"/>
      <c r="N42" s="51"/>
      <c r="O42" s="51"/>
      <c r="P42" s="52"/>
    </row>
    <row r="43" spans="2:16">
      <c r="B43" s="3" t="s">
        <v>4</v>
      </c>
      <c r="C43" s="9" t="s">
        <v>26</v>
      </c>
      <c r="D43" s="3" t="s">
        <v>6</v>
      </c>
      <c r="F43" s="11"/>
      <c r="G43" s="28"/>
      <c r="I43" s="12"/>
      <c r="J43" s="13"/>
      <c r="K43" s="13"/>
      <c r="L43" s="13"/>
      <c r="M43" s="51"/>
      <c r="N43" s="51"/>
      <c r="O43" s="51"/>
      <c r="P43" s="52"/>
    </row>
    <row r="44" spans="2:16">
      <c r="B44" s="3" t="s">
        <v>27</v>
      </c>
      <c r="C44" s="6" t="s">
        <v>28</v>
      </c>
      <c r="D44" s="3" t="s">
        <v>9</v>
      </c>
      <c r="F44" s="11"/>
      <c r="G44" s="29"/>
      <c r="I44" s="12"/>
      <c r="J44" s="13"/>
      <c r="K44" s="13"/>
      <c r="L44" s="13"/>
      <c r="M44" s="13"/>
      <c r="N44" s="13"/>
      <c r="O44" s="13"/>
      <c r="P44" s="14"/>
    </row>
    <row r="45" spans="2:16" ht="16.5" customHeight="1">
      <c r="B45" s="3" t="s">
        <v>21</v>
      </c>
      <c r="C45" s="7">
        <v>1</v>
      </c>
      <c r="D45" s="3" t="s">
        <v>9</v>
      </c>
      <c r="F45" s="19">
        <f>+Tabla134[[#This Row],[Área de losa]]</f>
        <v>1</v>
      </c>
      <c r="G45" s="29"/>
      <c r="I45" s="12"/>
      <c r="J45" s="13"/>
      <c r="K45" s="13"/>
      <c r="L45" s="13"/>
      <c r="M45" s="13"/>
      <c r="N45" s="13"/>
      <c r="O45" s="13"/>
      <c r="P45" s="14"/>
    </row>
    <row r="46" spans="2:16">
      <c r="B46" s="3" t="s">
        <v>12</v>
      </c>
      <c r="C46" s="36">
        <v>350</v>
      </c>
      <c r="D46" s="3" t="s">
        <v>29</v>
      </c>
      <c r="F46" s="11"/>
      <c r="G46" s="49"/>
      <c r="I46" s="12"/>
      <c r="J46" s="13"/>
      <c r="K46" s="13"/>
      <c r="L46" s="13"/>
      <c r="M46" s="13"/>
      <c r="N46" s="13"/>
      <c r="O46" s="13"/>
      <c r="P46" s="14"/>
    </row>
    <row r="47" spans="2:16" ht="15.75" thickBot="1">
      <c r="B47" s="3" t="s">
        <v>14</v>
      </c>
      <c r="C47" s="7" t="e">
        <f>C44*C45*C46</f>
        <v>#VALUE!</v>
      </c>
      <c r="D47" s="8" t="s">
        <v>15</v>
      </c>
      <c r="F47" s="11"/>
      <c r="G47" s="50"/>
      <c r="I47" s="12"/>
      <c r="J47" s="13"/>
      <c r="K47" s="13"/>
      <c r="L47" s="13"/>
      <c r="M47" s="13"/>
      <c r="N47" s="13"/>
      <c r="O47" s="13"/>
      <c r="P47" s="14"/>
    </row>
    <row r="48" spans="2:16" s="10" customFormat="1">
      <c r="I48" s="12"/>
      <c r="J48" s="13"/>
      <c r="K48" s="13"/>
      <c r="L48" s="13"/>
      <c r="M48" s="13"/>
      <c r="N48" s="13"/>
      <c r="O48" s="13"/>
      <c r="P48" s="14"/>
    </row>
    <row r="49" spans="2:16" s="10" customFormat="1" ht="15.75">
      <c r="B49" s="18" t="s">
        <v>16</v>
      </c>
      <c r="G49" s="19" t="str">
        <f>+C44</f>
        <v>12.18</v>
      </c>
      <c r="I49" s="12"/>
      <c r="J49" s="13"/>
      <c r="K49" s="13"/>
      <c r="L49" s="13"/>
      <c r="M49" s="13"/>
      <c r="N49" s="13"/>
      <c r="O49" s="13"/>
      <c r="P49" s="14"/>
    </row>
    <row r="50" spans="2:16" s="10" customFormat="1">
      <c r="I50" s="12"/>
      <c r="J50" s="13"/>
      <c r="K50" s="13"/>
      <c r="L50" s="13"/>
      <c r="M50" s="13"/>
      <c r="N50" s="13"/>
      <c r="O50" s="13"/>
      <c r="P50" s="14"/>
    </row>
    <row r="51" spans="2:16" s="10" customFormat="1" ht="15.75">
      <c r="B51" s="2" t="s">
        <v>30</v>
      </c>
      <c r="C51" s="2"/>
      <c r="D51" s="2"/>
      <c r="I51" s="12"/>
      <c r="J51" s="13"/>
      <c r="K51" s="13"/>
      <c r="L51" s="13"/>
      <c r="M51" s="13"/>
      <c r="N51" s="13"/>
      <c r="O51" s="13"/>
      <c r="P51" s="14"/>
    </row>
    <row r="52" spans="2:16" s="10" customFormat="1">
      <c r="I52" s="12"/>
      <c r="J52" s="13"/>
      <c r="K52" s="13"/>
      <c r="L52" s="13"/>
      <c r="M52" s="13"/>
      <c r="N52" s="13"/>
      <c r="O52" s="13"/>
      <c r="P52" s="14"/>
    </row>
    <row r="53" spans="2:16" s="10" customFormat="1">
      <c r="B53" s="3" t="s">
        <v>4</v>
      </c>
      <c r="C53" s="9" t="s">
        <v>31</v>
      </c>
      <c r="D53" s="3" t="s">
        <v>6</v>
      </c>
      <c r="I53" s="12"/>
      <c r="J53" s="13"/>
      <c r="K53" s="13"/>
      <c r="L53" s="13"/>
      <c r="M53" s="13"/>
      <c r="N53" s="13"/>
      <c r="O53" s="13"/>
      <c r="P53" s="14"/>
    </row>
    <row r="54" spans="2:16" s="10" customFormat="1">
      <c r="B54" s="3" t="s">
        <v>27</v>
      </c>
      <c r="C54" s="6" t="s">
        <v>32</v>
      </c>
      <c r="D54" s="3" t="s">
        <v>9</v>
      </c>
      <c r="I54" s="12"/>
      <c r="J54" s="13"/>
      <c r="K54" s="13"/>
      <c r="L54" s="13"/>
      <c r="M54" s="13"/>
      <c r="N54" s="13"/>
      <c r="O54" s="13"/>
      <c r="P54" s="14"/>
    </row>
    <row r="55" spans="2:16" s="10" customFormat="1">
      <c r="B55" s="3" t="s">
        <v>21</v>
      </c>
      <c r="C55" s="7">
        <v>4.5</v>
      </c>
      <c r="D55" s="3" t="s">
        <v>9</v>
      </c>
      <c r="I55" s="12"/>
      <c r="J55" s="13"/>
      <c r="K55" s="13"/>
      <c r="L55" s="13"/>
      <c r="M55" s="13"/>
      <c r="N55" s="13"/>
      <c r="O55" s="13"/>
      <c r="P55" s="14"/>
    </row>
    <row r="56" spans="2:16" s="10" customFormat="1">
      <c r="B56" s="3" t="s">
        <v>12</v>
      </c>
      <c r="C56" s="36">
        <v>100</v>
      </c>
      <c r="D56" s="3" t="s">
        <v>29</v>
      </c>
      <c r="I56" s="12"/>
      <c r="J56" s="13"/>
      <c r="K56" s="13"/>
      <c r="L56" s="13"/>
      <c r="M56" s="13"/>
      <c r="N56" s="13"/>
      <c r="O56" s="13"/>
      <c r="P56" s="14"/>
    </row>
    <row r="57" spans="2:16" s="10" customFormat="1">
      <c r="B57" s="3" t="s">
        <v>14</v>
      </c>
      <c r="C57" s="7" t="e">
        <f>C54*C55*C56</f>
        <v>#VALUE!</v>
      </c>
      <c r="D57" s="8" t="s">
        <v>15</v>
      </c>
      <c r="I57" s="12"/>
      <c r="J57" s="13"/>
      <c r="K57" s="13"/>
      <c r="L57" s="13"/>
      <c r="M57" s="13"/>
      <c r="N57" s="13"/>
      <c r="O57" s="13"/>
      <c r="P57" s="14"/>
    </row>
    <row r="58" spans="2:16" s="10" customFormat="1">
      <c r="I58" s="12"/>
      <c r="J58" s="13"/>
      <c r="K58" s="13"/>
      <c r="L58" s="13"/>
      <c r="M58" s="13"/>
      <c r="N58" s="13"/>
      <c r="O58" s="13"/>
      <c r="P58" s="14"/>
    </row>
    <row r="59" spans="2:16" s="10" customFormat="1" ht="15.75">
      <c r="B59" s="2" t="s">
        <v>33</v>
      </c>
      <c r="C59" s="2"/>
      <c r="D59" s="2"/>
      <c r="I59" s="12"/>
      <c r="J59" s="13"/>
      <c r="K59" s="13"/>
      <c r="L59" s="13"/>
      <c r="M59" s="13"/>
      <c r="N59" s="13"/>
      <c r="O59" s="13"/>
      <c r="P59" s="14"/>
    </row>
    <row r="60" spans="2:16" s="10" customFormat="1">
      <c r="I60" s="12"/>
      <c r="J60" s="13"/>
      <c r="K60" s="13"/>
      <c r="L60" s="13"/>
      <c r="M60" s="13"/>
      <c r="N60" s="13"/>
      <c r="O60" s="13"/>
      <c r="P60" s="14"/>
    </row>
    <row r="61" spans="2:16" s="10" customFormat="1">
      <c r="B61" s="3" t="s">
        <v>4</v>
      </c>
      <c r="C61" s="9" t="s">
        <v>34</v>
      </c>
      <c r="D61" s="3" t="s">
        <v>6</v>
      </c>
      <c r="I61" s="12"/>
      <c r="J61" s="13"/>
      <c r="K61" s="13"/>
      <c r="L61" s="13"/>
      <c r="M61" s="13"/>
      <c r="N61" s="13"/>
      <c r="O61" s="13"/>
      <c r="P61" s="14"/>
    </row>
    <row r="62" spans="2:16" s="10" customFormat="1">
      <c r="B62" s="3" t="s">
        <v>11</v>
      </c>
      <c r="C62" s="6" t="s">
        <v>35</v>
      </c>
      <c r="D62" s="3" t="s">
        <v>9</v>
      </c>
      <c r="I62" s="12"/>
      <c r="J62" s="13"/>
      <c r="K62" s="13"/>
      <c r="L62" s="13"/>
      <c r="M62" s="13"/>
      <c r="N62" s="13"/>
      <c r="O62" s="13"/>
      <c r="P62" s="14"/>
    </row>
    <row r="63" spans="2:16" s="10" customFormat="1">
      <c r="B63" s="3" t="s">
        <v>21</v>
      </c>
      <c r="C63" s="7">
        <v>6.8</v>
      </c>
      <c r="D63" s="3" t="s">
        <v>9</v>
      </c>
      <c r="I63" s="12"/>
      <c r="J63" s="13"/>
      <c r="K63" s="13"/>
      <c r="L63" s="13"/>
      <c r="M63" s="13"/>
      <c r="N63" s="13"/>
      <c r="O63" s="13"/>
      <c r="P63" s="14"/>
    </row>
    <row r="64" spans="2:16" s="10" customFormat="1">
      <c r="B64" s="3" t="s">
        <v>12</v>
      </c>
      <c r="C64" s="36">
        <v>150</v>
      </c>
      <c r="D64" s="3" t="s">
        <v>29</v>
      </c>
      <c r="I64" s="12"/>
      <c r="J64" s="13"/>
      <c r="K64" s="13"/>
      <c r="L64" s="13"/>
      <c r="M64" s="13"/>
      <c r="N64" s="13"/>
      <c r="O64" s="13"/>
      <c r="P64" s="14"/>
    </row>
    <row r="65" spans="2:16" s="10" customFormat="1">
      <c r="B65" s="3" t="s">
        <v>14</v>
      </c>
      <c r="C65" s="7" t="e">
        <f>C62*C63*C64</f>
        <v>#VALUE!</v>
      </c>
      <c r="D65" s="8" t="s">
        <v>15</v>
      </c>
      <c r="I65" s="12"/>
      <c r="J65" s="13"/>
      <c r="K65" s="13"/>
      <c r="L65" s="13"/>
      <c r="M65" s="13"/>
      <c r="N65" s="13"/>
      <c r="O65" s="13"/>
      <c r="P65" s="14"/>
    </row>
    <row r="66" spans="2:16" s="10" customFormat="1">
      <c r="I66" s="12"/>
      <c r="J66" s="13"/>
      <c r="K66" s="13"/>
      <c r="L66" s="13"/>
      <c r="M66" s="13"/>
      <c r="N66" s="13"/>
      <c r="O66" s="13"/>
      <c r="P66" s="14"/>
    </row>
    <row r="67" spans="2:16" s="10" customFormat="1" ht="19.5">
      <c r="B67" s="53" t="s">
        <v>36</v>
      </c>
      <c r="C67" s="53"/>
      <c r="D67" s="53"/>
      <c r="I67" s="12"/>
      <c r="J67" s="13"/>
      <c r="K67" s="13"/>
      <c r="L67" s="13"/>
      <c r="M67" s="13"/>
      <c r="N67" s="13"/>
      <c r="O67" s="13"/>
      <c r="P67" s="14"/>
    </row>
    <row r="68" spans="2:16" s="10" customFormat="1">
      <c r="I68" s="12"/>
      <c r="J68" s="13"/>
      <c r="K68" s="13"/>
      <c r="L68" s="13"/>
      <c r="M68" s="13"/>
      <c r="N68" s="13"/>
      <c r="O68" s="13"/>
      <c r="P68" s="14"/>
    </row>
    <row r="69" spans="2:16" s="10" customFormat="1">
      <c r="B69" s="3" t="s">
        <v>4</v>
      </c>
      <c r="C69" s="9" t="s">
        <v>31</v>
      </c>
      <c r="D69" s="3" t="s">
        <v>6</v>
      </c>
      <c r="I69" s="12"/>
      <c r="J69" s="13"/>
      <c r="K69" s="13"/>
      <c r="L69" s="13"/>
      <c r="M69" s="13"/>
      <c r="N69" s="13"/>
      <c r="O69" s="13"/>
      <c r="P69" s="14"/>
    </row>
    <row r="70" spans="2:16" s="10" customFormat="1">
      <c r="B70" s="3" t="s">
        <v>27</v>
      </c>
      <c r="C70" s="6" t="s">
        <v>32</v>
      </c>
      <c r="D70" s="3" t="s">
        <v>9</v>
      </c>
      <c r="I70" s="12"/>
      <c r="J70" s="13"/>
      <c r="K70" s="13"/>
      <c r="L70" s="13"/>
      <c r="M70" s="13"/>
      <c r="N70" s="13"/>
      <c r="O70" s="13"/>
      <c r="P70" s="14"/>
    </row>
    <row r="71" spans="2:16" s="10" customFormat="1">
      <c r="B71" s="3" t="s">
        <v>21</v>
      </c>
      <c r="C71" s="7">
        <v>4.5</v>
      </c>
      <c r="D71" s="3" t="s">
        <v>9</v>
      </c>
      <c r="I71" s="12"/>
      <c r="J71" s="13"/>
      <c r="K71" s="13"/>
      <c r="L71" s="13"/>
      <c r="M71" s="13"/>
      <c r="N71" s="13"/>
      <c r="O71" s="13"/>
      <c r="P71" s="14"/>
    </row>
    <row r="72" spans="2:16" s="10" customFormat="1">
      <c r="B72" s="3" t="s">
        <v>12</v>
      </c>
      <c r="C72" s="36">
        <v>300</v>
      </c>
      <c r="D72" s="3" t="s">
        <v>29</v>
      </c>
      <c r="I72" s="12"/>
      <c r="J72" s="13"/>
      <c r="K72" s="13"/>
      <c r="L72" s="13"/>
      <c r="M72" s="13"/>
      <c r="N72" s="13"/>
      <c r="O72" s="13"/>
      <c r="P72" s="14"/>
    </row>
    <row r="73" spans="2:16" s="10" customFormat="1">
      <c r="B73" s="3" t="s">
        <v>14</v>
      </c>
      <c r="C73" s="7" t="e">
        <f>C70*C71*C72</f>
        <v>#VALUE!</v>
      </c>
      <c r="D73" s="8" t="s">
        <v>15</v>
      </c>
      <c r="I73" s="12"/>
      <c r="J73" s="13"/>
      <c r="K73" s="13"/>
      <c r="L73" s="13"/>
      <c r="M73" s="13"/>
      <c r="N73" s="13"/>
      <c r="O73" s="13"/>
      <c r="P73" s="14"/>
    </row>
    <row r="74" spans="2:16" s="10" customFormat="1">
      <c r="I74" s="12"/>
      <c r="J74" s="13"/>
      <c r="K74" s="13"/>
      <c r="L74" s="13"/>
      <c r="M74" s="13"/>
      <c r="N74" s="13"/>
      <c r="O74" s="13"/>
      <c r="P74" s="14"/>
    </row>
    <row r="75" spans="2:16" s="10" customFormat="1" ht="19.5">
      <c r="B75" s="54" t="s">
        <v>37</v>
      </c>
      <c r="C75" s="54"/>
      <c r="D75" s="54"/>
      <c r="I75" s="12"/>
      <c r="J75" s="13"/>
      <c r="K75" s="13"/>
      <c r="L75" s="13"/>
      <c r="M75" s="13"/>
      <c r="N75" s="13"/>
      <c r="O75" s="13"/>
      <c r="P75" s="14"/>
    </row>
    <row r="76" spans="2:16" ht="21" customHeight="1">
      <c r="B76" s="41" t="s">
        <v>38</v>
      </c>
      <c r="C76" s="41"/>
      <c r="D76" s="41"/>
      <c r="E76" s="30" t="s">
        <v>39</v>
      </c>
      <c r="F76" s="30" t="s">
        <v>40</v>
      </c>
      <c r="G76" s="38" t="s">
        <v>41</v>
      </c>
      <c r="H76" s="33" t="s">
        <v>40</v>
      </c>
      <c r="I76" s="12"/>
      <c r="J76" s="13"/>
      <c r="K76" s="13"/>
      <c r="L76" s="13"/>
      <c r="M76" s="13"/>
      <c r="N76" s="13"/>
      <c r="O76" s="13"/>
      <c r="P76" s="14"/>
    </row>
    <row r="77" spans="2:16" ht="35.25" customHeight="1">
      <c r="B77" s="41"/>
      <c r="C77" s="41"/>
      <c r="D77" s="41"/>
      <c r="E77" s="31" t="e">
        <f>Tabla1[[#Totals],[Columna]]+Tabla13[[#Totals],[Viga]]+Tabla135[[#Totals],[Viga]]+Tabla134[[#Totals],[Área de losa]]++Tabla1346[[#Totals],[AT]]+Tabla13468[[#Totals],[AT Muro]]</f>
        <v>#VALUE!</v>
      </c>
      <c r="F77" s="32" t="e">
        <f>E77/1000</f>
        <v>#VALUE!</v>
      </c>
      <c r="G77" s="39">
        <v>8</v>
      </c>
      <c r="H77" s="40" t="e">
        <f>F77*G77</f>
        <v>#VALUE!</v>
      </c>
      <c r="I77" s="12"/>
      <c r="J77" s="13"/>
      <c r="K77" s="13"/>
      <c r="L77" s="13"/>
      <c r="M77" s="13"/>
      <c r="N77" s="13"/>
      <c r="O77" s="13"/>
      <c r="P77" s="14"/>
    </row>
    <row r="78" spans="2:16" s="10" customFormat="1" ht="21" customHeight="1">
      <c r="B78" s="41" t="s">
        <v>42</v>
      </c>
      <c r="C78" s="41"/>
      <c r="D78" s="41"/>
      <c r="E78" s="42" t="e">
        <f>+Tabla13467[[#Totals],[AT]]</f>
        <v>#VALUE!</v>
      </c>
      <c r="F78" s="44" t="e">
        <f>E78/1000</f>
        <v>#VALUE!</v>
      </c>
      <c r="G78" s="45">
        <v>8</v>
      </c>
      <c r="H78" s="46" t="e">
        <f>G78*F78</f>
        <v>#VALUE!</v>
      </c>
      <c r="I78" s="12"/>
      <c r="J78" s="20"/>
      <c r="K78" s="20"/>
      <c r="L78" s="20"/>
      <c r="M78" s="20"/>
      <c r="N78" s="20"/>
      <c r="O78" s="20"/>
      <c r="P78" s="20"/>
    </row>
    <row r="79" spans="2:16" s="10" customFormat="1" ht="21" customHeight="1">
      <c r="B79" s="41"/>
      <c r="C79" s="41"/>
      <c r="D79" s="41"/>
      <c r="E79" s="43"/>
      <c r="F79" s="44"/>
      <c r="G79" s="45"/>
      <c r="H79" s="46"/>
      <c r="I79" s="12"/>
      <c r="J79" s="13"/>
      <c r="K79" s="13"/>
      <c r="L79" s="13"/>
      <c r="M79" s="13"/>
      <c r="N79" s="13"/>
      <c r="O79" s="13"/>
      <c r="P79" s="14"/>
    </row>
    <row r="80" spans="2:16" s="10" customFormat="1" ht="27.75" customHeight="1">
      <c r="G80" s="35" t="s">
        <v>43</v>
      </c>
      <c r="H80" s="34" t="e">
        <f>(H77+H78)</f>
        <v>#VALUE!</v>
      </c>
      <c r="I80" s="12"/>
      <c r="J80" s="13"/>
      <c r="K80" s="13"/>
      <c r="L80" s="13"/>
      <c r="M80" s="13"/>
      <c r="N80" s="13"/>
      <c r="O80" s="13"/>
      <c r="P80" s="14"/>
    </row>
    <row r="81" spans="9:16" s="10" customFormat="1">
      <c r="I81" s="12"/>
      <c r="J81" s="13"/>
      <c r="K81" s="13"/>
      <c r="L81" s="13"/>
      <c r="M81" s="13"/>
      <c r="N81" s="13"/>
      <c r="O81" s="13"/>
      <c r="P81" s="14"/>
    </row>
    <row r="82" spans="9:16" s="10" customFormat="1">
      <c r="I82" s="12"/>
      <c r="J82" s="13"/>
      <c r="K82" s="13"/>
      <c r="L82" s="13"/>
      <c r="M82" s="13"/>
      <c r="N82" s="13"/>
      <c r="O82" s="13"/>
      <c r="P82" s="14"/>
    </row>
    <row r="83" spans="9:16" s="10" customFormat="1">
      <c r="I83" s="12"/>
      <c r="J83" s="13"/>
      <c r="K83" s="13"/>
      <c r="L83" s="13"/>
      <c r="M83" s="13"/>
      <c r="N83" s="13"/>
      <c r="O83" s="13"/>
      <c r="P83" s="14"/>
    </row>
    <row r="84" spans="9:16" s="10" customFormat="1">
      <c r="I84" s="12"/>
      <c r="J84" s="13"/>
      <c r="K84" s="13"/>
      <c r="L84" s="13"/>
      <c r="M84" s="13"/>
      <c r="N84" s="13"/>
      <c r="O84" s="13"/>
      <c r="P84" s="14"/>
    </row>
    <row r="85" spans="9:16" s="10" customFormat="1">
      <c r="I85" s="12"/>
      <c r="J85" s="13"/>
      <c r="K85" s="13"/>
      <c r="L85" s="13"/>
      <c r="M85" s="13"/>
      <c r="N85" s="13"/>
      <c r="O85" s="13"/>
      <c r="P85" s="14"/>
    </row>
    <row r="86" spans="9:16" s="10" customFormat="1">
      <c r="I86" s="12"/>
      <c r="J86" s="13"/>
      <c r="K86" s="13"/>
      <c r="L86" s="13"/>
      <c r="M86" s="13"/>
      <c r="N86" s="13"/>
      <c r="O86" s="13"/>
      <c r="P86" s="14"/>
    </row>
    <row r="87" spans="9:16" s="10" customFormat="1">
      <c r="I87" s="12"/>
      <c r="J87" s="13"/>
      <c r="K87" s="13"/>
      <c r="L87" s="13"/>
      <c r="M87" s="13"/>
      <c r="N87" s="13"/>
      <c r="O87" s="13"/>
      <c r="P87" s="14"/>
    </row>
    <row r="88" spans="9:16" s="10" customFormat="1">
      <c r="I88" s="12"/>
      <c r="J88" s="13"/>
      <c r="K88" s="13"/>
      <c r="L88" s="13"/>
      <c r="M88" s="13"/>
      <c r="N88" s="13"/>
      <c r="O88" s="13"/>
      <c r="P88" s="14"/>
    </row>
    <row r="89" spans="9:16" s="10" customFormat="1">
      <c r="I89" s="12"/>
      <c r="J89" s="13"/>
      <c r="K89" s="13"/>
      <c r="L89" s="13"/>
      <c r="M89" s="13"/>
      <c r="N89" s="13"/>
      <c r="O89" s="13"/>
      <c r="P89" s="14"/>
    </row>
    <row r="90" spans="9:16" s="10" customFormat="1">
      <c r="I90" s="12"/>
      <c r="J90" s="13"/>
      <c r="K90" s="13"/>
      <c r="L90" s="13"/>
      <c r="M90" s="13"/>
      <c r="N90" s="13"/>
      <c r="O90" s="13"/>
      <c r="P90" s="14"/>
    </row>
    <row r="91" spans="9:16" s="10" customFormat="1">
      <c r="I91" s="12"/>
      <c r="J91" s="13"/>
      <c r="K91" s="13"/>
      <c r="L91" s="13"/>
      <c r="M91" s="13"/>
      <c r="N91" s="13"/>
      <c r="O91" s="13"/>
      <c r="P91" s="14"/>
    </row>
    <row r="92" spans="9:16" s="10" customFormat="1">
      <c r="I92" s="12"/>
      <c r="J92" s="13"/>
      <c r="K92" s="13"/>
      <c r="L92" s="13"/>
      <c r="M92" s="13"/>
      <c r="N92" s="13"/>
      <c r="O92" s="13"/>
      <c r="P92" s="14"/>
    </row>
    <row r="93" spans="9:16" s="10" customFormat="1">
      <c r="I93" s="12"/>
      <c r="J93" s="13"/>
      <c r="K93" s="13"/>
      <c r="L93" s="13"/>
      <c r="M93" s="13"/>
      <c r="N93" s="13"/>
      <c r="O93" s="13"/>
      <c r="P93" s="14"/>
    </row>
    <row r="94" spans="9:16" s="10" customFormat="1">
      <c r="I94" s="12"/>
      <c r="J94" s="13"/>
      <c r="K94" s="13"/>
      <c r="L94" s="13"/>
      <c r="M94" s="13"/>
      <c r="N94" s="13"/>
      <c r="O94" s="13"/>
      <c r="P94" s="14"/>
    </row>
    <row r="95" spans="9:16" s="10" customFormat="1">
      <c r="I95" s="12"/>
      <c r="J95" s="13"/>
      <c r="K95" s="13"/>
      <c r="L95" s="13"/>
      <c r="M95" s="13"/>
      <c r="N95" s="13"/>
      <c r="O95" s="13"/>
      <c r="P95" s="14"/>
    </row>
    <row r="96" spans="9:16" s="10" customFormat="1">
      <c r="I96" s="12"/>
      <c r="J96" s="13"/>
      <c r="K96" s="13"/>
      <c r="L96" s="13"/>
      <c r="M96" s="13"/>
      <c r="N96" s="13"/>
      <c r="O96" s="13"/>
      <c r="P96" s="14"/>
    </row>
    <row r="97" spans="9:16" s="10" customFormat="1">
      <c r="I97" s="12"/>
      <c r="J97" s="13"/>
      <c r="K97" s="13"/>
      <c r="L97" s="13"/>
      <c r="M97" s="13"/>
      <c r="N97" s="13"/>
      <c r="O97" s="13"/>
      <c r="P97" s="14"/>
    </row>
    <row r="98" spans="9:16" s="10" customFormat="1">
      <c r="I98" s="12"/>
      <c r="J98" s="13"/>
      <c r="K98" s="13"/>
      <c r="L98" s="13"/>
      <c r="M98" s="13"/>
      <c r="N98" s="13"/>
      <c r="O98" s="13"/>
      <c r="P98" s="14"/>
    </row>
    <row r="99" spans="9:16" s="10" customFormat="1">
      <c r="I99" s="12"/>
      <c r="J99" s="13"/>
      <c r="K99" s="13"/>
      <c r="L99" s="13"/>
      <c r="M99" s="13"/>
      <c r="N99" s="13"/>
      <c r="O99" s="13"/>
      <c r="P99" s="14"/>
    </row>
    <row r="100" spans="9:16" s="10" customFormat="1">
      <c r="I100" s="12"/>
      <c r="J100" s="13"/>
      <c r="K100" s="13"/>
      <c r="L100" s="13"/>
      <c r="M100" s="13"/>
      <c r="N100" s="13"/>
      <c r="O100" s="13"/>
      <c r="P100" s="14"/>
    </row>
    <row r="101" spans="9:16" s="10" customFormat="1">
      <c r="I101" s="12"/>
      <c r="J101" s="13"/>
      <c r="K101" s="13"/>
      <c r="L101" s="13"/>
      <c r="M101" s="13"/>
      <c r="N101" s="13"/>
      <c r="O101" s="13"/>
      <c r="P101" s="14"/>
    </row>
    <row r="102" spans="9:16" s="10" customFormat="1">
      <c r="I102" s="12"/>
      <c r="J102" s="13"/>
      <c r="K102" s="13"/>
      <c r="L102" s="13"/>
      <c r="M102" s="13"/>
      <c r="N102" s="13"/>
      <c r="O102" s="13"/>
      <c r="P102" s="14"/>
    </row>
    <row r="103" spans="9:16" s="10" customFormat="1">
      <c r="I103" s="26"/>
      <c r="J103" s="20"/>
      <c r="K103" s="20"/>
      <c r="L103" s="20"/>
      <c r="M103" s="20"/>
      <c r="N103" s="20"/>
      <c r="O103" s="20"/>
      <c r="P103" s="27"/>
    </row>
    <row r="104" spans="9:16" s="10" customFormat="1"/>
    <row r="105" spans="9:16" s="10" customFormat="1"/>
    <row r="106" spans="9:16" s="10" customFormat="1"/>
    <row r="107" spans="9:16" s="10" customFormat="1"/>
    <row r="108" spans="9:16" s="10" customFormat="1"/>
    <row r="109" spans="9:16" s="10" customFormat="1"/>
    <row r="110" spans="9:16" s="10" customFormat="1"/>
    <row r="111" spans="9:16" s="10" customFormat="1"/>
    <row r="112" spans="9:16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  <row r="211" s="10" customFormat="1"/>
    <row r="212" s="10" customFormat="1"/>
    <row r="213" s="10" customFormat="1"/>
    <row r="214" s="10" customFormat="1"/>
    <row r="215" s="10" customFormat="1"/>
    <row r="216" s="10" customFormat="1"/>
    <row r="217" s="10" customFormat="1"/>
    <row r="218" s="10" customFormat="1"/>
    <row r="219" s="10" customFormat="1"/>
    <row r="220" s="10" customFormat="1"/>
    <row r="221" s="10" customFormat="1"/>
    <row r="222" s="10" customFormat="1"/>
    <row r="223" s="10" customFormat="1"/>
    <row r="224" s="10" customFormat="1"/>
    <row r="225" s="10" customFormat="1"/>
    <row r="226" s="10" customFormat="1"/>
    <row r="227" s="10" customFormat="1"/>
    <row r="228" s="10" customFormat="1"/>
    <row r="229" s="10" customFormat="1"/>
    <row r="230" s="10" customFormat="1"/>
    <row r="231" s="10" customFormat="1"/>
    <row r="232" s="10" customFormat="1"/>
    <row r="233" s="10" customFormat="1"/>
    <row r="234" s="10" customFormat="1"/>
    <row r="235" s="10" customFormat="1"/>
    <row r="236" s="10" customFormat="1"/>
    <row r="237" s="10" customFormat="1"/>
    <row r="238" s="10" customFormat="1"/>
    <row r="239" s="10" customFormat="1"/>
    <row r="240" s="10" customFormat="1"/>
  </sheetData>
  <mergeCells count="12">
    <mergeCell ref="B1:P3"/>
    <mergeCell ref="G46:G47"/>
    <mergeCell ref="B76:D77"/>
    <mergeCell ref="M41:P43"/>
    <mergeCell ref="B5:D5"/>
    <mergeCell ref="B67:D67"/>
    <mergeCell ref="B75:D75"/>
    <mergeCell ref="B78:D79"/>
    <mergeCell ref="E78:E79"/>
    <mergeCell ref="F78:F79"/>
    <mergeCell ref="G78:G79"/>
    <mergeCell ref="H78:H79"/>
  </mergeCells>
  <pageMargins left="0.72947916666666668" right="0.70866141732283472" top="0.13708333333333333" bottom="0.74803149606299213" header="0.31496062992125984" footer="0.31496062992125984"/>
  <pageSetup scale="26" fitToHeight="0" orientation="portrait" r:id="rId1"/>
  <ignoredErrors>
    <ignoredError sqref="C9 C22" numberStoredAsText="1"/>
  </ignoredErrors>
  <drawing r:id="rId2"/>
  <legacyDrawing r:id="rId3"/>
  <tableParts count="7">
    <tablePart r:id="rId4"/>
    <tablePart r:id="rId5"/>
    <tablePart r:id="rId6"/>
    <tablePart r:id="rId7"/>
    <tablePart r:id="rId8"/>
    <tablePart r:id="rId9"/>
    <tablePart r:id="rId10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D8" sqref="D8"/>
    </sheetView>
  </sheetViews>
  <sheetFormatPr defaultColWidth="11.42578125" defaultRowHeight="15"/>
  <cols>
    <col min="1" max="16384" width="11.42578125" style="10"/>
  </cols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Brandon Gonzalez</cp:lastModifiedBy>
  <cp:revision/>
  <dcterms:created xsi:type="dcterms:W3CDTF">2015-06-05T18:19:34Z</dcterms:created>
  <dcterms:modified xsi:type="dcterms:W3CDTF">2024-08-02T00:32:44Z</dcterms:modified>
  <cp:category/>
  <cp:contentStatus/>
</cp:coreProperties>
</file>