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490" windowHeight="8715"/>
  </bookViews>
  <sheets>
    <sheet name="Registro de Operaciones" sheetId="1" r:id="rId1"/>
    <sheet name="CHECK-LIST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cris</author>
  </authors>
  <commentList>
    <comment ref="C3" authorId="0">
      <text>
        <r>
          <rPr>
            <sz val="9"/>
            <rFont val="Tahoma"/>
            <charset val="134"/>
          </rPr>
          <t xml:space="preserve">Ingrese monto a invertir.
</t>
        </r>
      </text>
    </comment>
    <comment ref="O6" authorId="0">
      <text>
        <r>
          <rPr>
            <sz val="9"/>
            <rFont val="Tahoma"/>
            <charset val="134"/>
          </rPr>
          <t xml:space="preserve">Suma de ganancias
</t>
        </r>
      </text>
    </comment>
    <comment ref="C7" authorId="0">
      <text>
        <r>
          <rPr>
            <sz val="9"/>
            <rFont val="Tahoma"/>
            <charset val="134"/>
          </rPr>
          <t>Número total de operaciones ganadoras</t>
        </r>
      </text>
    </comment>
    <comment ref="D7" authorId="0">
      <text>
        <r>
          <rPr>
            <sz val="9"/>
            <rFont val="Tahoma"/>
            <charset val="134"/>
          </rPr>
          <t>Porcentaje de acierto del sistema.</t>
        </r>
      </text>
    </comment>
    <comment ref="G7" authorId="0">
      <text>
        <r>
          <rPr>
            <sz val="9"/>
            <rFont val="Tahoma"/>
            <charset val="134"/>
          </rPr>
          <t xml:space="preserve">Monto medio de ganancias.
</t>
        </r>
      </text>
    </comment>
    <comment ref="H7" authorId="0">
      <text>
        <r>
          <rPr>
            <sz val="9"/>
            <rFont val="Tahoma"/>
            <charset val="134"/>
          </rPr>
          <t>RATIO GANANCIA</t>
        </r>
      </text>
    </comment>
    <comment ref="K7" authorId="0">
      <text>
        <r>
          <rPr>
            <sz val="9"/>
            <rFont val="Tahoma"/>
            <charset val="134"/>
          </rPr>
          <t>Número total de operaciones en compra</t>
        </r>
      </text>
    </comment>
    <comment ref="L7" authorId="0">
      <text>
        <r>
          <rPr>
            <sz val="9"/>
            <rFont val="Tahoma"/>
            <charset val="134"/>
          </rPr>
          <t>Porcentaje total de operaciones en compra.</t>
        </r>
      </text>
    </comment>
    <comment ref="O7" authorId="0">
      <text>
        <r>
          <rPr>
            <sz val="9"/>
            <rFont val="Tahoma"/>
            <charset val="134"/>
          </rPr>
          <t>Suma de perdidas.</t>
        </r>
      </text>
    </comment>
    <comment ref="C8" authorId="0">
      <text>
        <r>
          <rPr>
            <sz val="9"/>
            <rFont val="Tahoma"/>
            <charset val="134"/>
          </rPr>
          <t>Número total de operaciones perdedoras</t>
        </r>
      </text>
    </comment>
    <comment ref="D8" authorId="0">
      <text>
        <r>
          <rPr>
            <sz val="9"/>
            <rFont val="Tahoma"/>
            <charset val="134"/>
          </rPr>
          <t>Porcentaje de fallo del sistema.</t>
        </r>
      </text>
    </comment>
    <comment ref="G8" authorId="0">
      <text>
        <r>
          <rPr>
            <sz val="9"/>
            <rFont val="Tahoma"/>
            <charset val="134"/>
          </rPr>
          <t xml:space="preserve">Monto medio de pérdidas.
</t>
        </r>
      </text>
    </comment>
    <comment ref="H8" authorId="0">
      <text>
        <r>
          <rPr>
            <sz val="9"/>
            <rFont val="Tahoma"/>
            <charset val="134"/>
          </rPr>
          <t>RATIO PÉRDIDA</t>
        </r>
      </text>
    </comment>
    <comment ref="K8" authorId="0">
      <text>
        <r>
          <rPr>
            <sz val="9"/>
            <rFont val="Tahoma"/>
            <charset val="134"/>
          </rPr>
          <t>Número total de operaciones en venta</t>
        </r>
      </text>
    </comment>
    <comment ref="L8" authorId="0">
      <text>
        <r>
          <rPr>
            <sz val="9"/>
            <rFont val="Tahoma"/>
            <charset val="134"/>
          </rPr>
          <t>Porcentaje total de operaciones en venta.</t>
        </r>
      </text>
    </comment>
    <comment ref="O8" authorId="0">
      <text>
        <r>
          <rPr>
            <sz val="9"/>
            <rFont val="Tahoma"/>
            <charset val="134"/>
          </rPr>
          <t xml:space="preserve">Factor de beneficio 
(ganancia total / perdida total)
</t>
        </r>
      </text>
    </comment>
    <comment ref="C9" authorId="0">
      <text>
        <r>
          <rPr>
            <sz val="9"/>
            <rFont val="Tahoma"/>
            <charset val="134"/>
          </rPr>
          <t>Número total de operaciones em break even.</t>
        </r>
      </text>
    </comment>
    <comment ref="D9" authorId="0">
      <text>
        <r>
          <rPr>
            <sz val="9"/>
            <rFont val="Tahoma"/>
            <charset val="134"/>
          </rPr>
          <t xml:space="preserve">Porcentaje de operaciones en break even. </t>
        </r>
      </text>
    </comment>
    <comment ref="G10" authorId="0">
      <text>
        <r>
          <rPr>
            <sz val="9"/>
            <rFont val="Tahoma"/>
            <charset val="134"/>
          </rPr>
          <t>Esperanza matemática del sistema, formula general. (monto).</t>
        </r>
      </text>
    </comment>
    <comment ref="H10" authorId="0">
      <text>
        <r>
          <rPr>
            <sz val="9"/>
            <rFont val="Tahoma"/>
            <charset val="134"/>
          </rPr>
          <t>Esperanza Matemática del sistema en función al ratio riesgo beneficio.</t>
        </r>
      </text>
    </comment>
    <comment ref="K10" authorId="0">
      <text>
        <r>
          <rPr>
            <sz val="9"/>
            <rFont val="Tahoma"/>
            <charset val="134"/>
          </rPr>
          <t>Cantidad total de pips obtenidos o perdidos</t>
        </r>
      </text>
    </comment>
    <comment ref="N10" authorId="0">
      <text>
        <r>
          <rPr>
            <sz val="9"/>
            <rFont val="Tahoma"/>
            <charset val="134"/>
          </rPr>
          <t xml:space="preserve">Rentabilidad porcentual
</t>
        </r>
      </text>
    </comment>
    <comment ref="B13" authorId="0">
      <text>
        <r>
          <rPr>
            <sz val="9"/>
            <rFont val="Tahoma"/>
            <charset val="134"/>
          </rPr>
          <t xml:space="preserve">Solo escribir el numero de la operación, dejar vacio si no hay una operación realizada.
</t>
        </r>
      </text>
    </comment>
    <comment ref="C13" authorId="0">
      <text>
        <r>
          <rPr>
            <sz val="9"/>
            <rFont val="Tahoma"/>
            <charset val="134"/>
          </rPr>
          <t>Insertar fecha corta:
01/12/2018  (Ejemplo )</t>
        </r>
      </text>
    </comment>
    <comment ref="D13" authorId="0">
      <text>
        <r>
          <rPr>
            <sz val="9"/>
            <rFont val="Tahoma"/>
            <charset val="134"/>
          </rPr>
          <t xml:space="preserve">Seleccione el par de divisa operado.
</t>
        </r>
      </text>
    </comment>
    <comment ref="E13" authorId="0">
      <text>
        <r>
          <rPr>
            <sz val="9"/>
            <rFont val="Tahoma"/>
            <charset val="134"/>
          </rPr>
          <t xml:space="preserve">Seleccione si la operacón fue en venta o compra.
</t>
        </r>
      </text>
    </comment>
    <comment ref="F13" authorId="0">
      <text>
        <r>
          <rPr>
            <sz val="9"/>
            <rFont val="Tahoma"/>
            <charset val="134"/>
          </rPr>
          <t>Ingrese el tamaño del lote operado</t>
        </r>
      </text>
    </comment>
    <comment ref="G13" authorId="0">
      <text>
        <r>
          <rPr>
            <sz val="9"/>
            <rFont val="Tahoma"/>
            <charset val="134"/>
          </rPr>
          <t>Ingrese el precio de entrada.</t>
        </r>
      </text>
    </comment>
    <comment ref="H13" authorId="0">
      <text>
        <r>
          <rPr>
            <sz val="9"/>
            <rFont val="Tahoma"/>
            <charset val="134"/>
          </rPr>
          <t>Ingrese precio para el stop loss.</t>
        </r>
      </text>
    </comment>
    <comment ref="I13" authorId="0">
      <text>
        <r>
          <rPr>
            <sz val="9"/>
            <rFont val="Tahoma"/>
            <charset val="134"/>
          </rPr>
          <t xml:space="preserve">Ingrese el precio para el take profit.
</t>
        </r>
      </text>
    </comment>
    <comment ref="J13" authorId="0">
      <text>
        <r>
          <rPr>
            <sz val="9"/>
            <rFont val="Tahoma"/>
            <charset val="134"/>
          </rPr>
          <t>Seleccione el resultado de la operación.</t>
        </r>
      </text>
    </comment>
    <comment ref="K13" authorId="0">
      <text>
        <r>
          <rPr>
            <sz val="9"/>
            <rFont val="Tahoma"/>
            <charset val="134"/>
          </rPr>
          <t>Ingrese el monto obtenido (beneficio o perdida).
Ejemplo: 20
Ejemplo: -20</t>
        </r>
      </text>
    </comment>
    <comment ref="L13" authorId="0">
      <text>
        <r>
          <rPr>
            <sz val="9"/>
            <rFont val="Tahoma"/>
            <charset val="134"/>
          </rPr>
          <t>Ingrese la cantidad de pips obtenido (beneficio o perdida).
Ejemplo:  10
Ejemplo: -10</t>
        </r>
      </text>
    </comment>
    <comment ref="M13" authorId="0">
      <text>
        <r>
          <rPr>
            <sz val="9"/>
            <rFont val="Tahoma"/>
            <charset val="134"/>
          </rPr>
          <t xml:space="preserve">No tocar, aquí se muestra el balance del capital.
</t>
        </r>
      </text>
    </comment>
    <comment ref="N13" authorId="0">
      <text>
        <r>
          <rPr>
            <sz val="9"/>
            <rFont val="Tahoma"/>
            <charset val="134"/>
          </rPr>
          <t>Captura de pantalla inicial</t>
        </r>
      </text>
    </comment>
    <comment ref="O13" authorId="0">
      <text>
        <r>
          <rPr>
            <sz val="9"/>
            <rFont val="Tahoma"/>
            <charset val="134"/>
          </rPr>
          <t>Captura de pantalla final</t>
        </r>
      </text>
    </comment>
  </commentList>
</comments>
</file>

<file path=xl/sharedStrings.xml><?xml version="1.0" encoding="utf-8"?>
<sst xmlns="http://schemas.openxmlformats.org/spreadsheetml/2006/main" count="72" uniqueCount="57">
  <si>
    <t>PLANTILLA EXCEL REGISTRO DE OPERACIONES TRADING</t>
  </si>
  <si>
    <t>INVERSIÓN</t>
  </si>
  <si>
    <t>RESULTADO</t>
  </si>
  <si>
    <t>RATIO RIESGO BENEFICIO</t>
  </si>
  <si>
    <t>TIPO</t>
  </si>
  <si>
    <t>TOTAL</t>
  </si>
  <si>
    <t>/</t>
  </si>
  <si>
    <t># Operaciones</t>
  </si>
  <si>
    <t>%</t>
  </si>
  <si>
    <t>MONTO</t>
  </si>
  <si>
    <t>RELACIÓN</t>
  </si>
  <si>
    <t>GANANCIA</t>
  </si>
  <si>
    <t>GANADOR</t>
  </si>
  <si>
    <t>GANANCIA MEDIA</t>
  </si>
  <si>
    <t>COMPRA</t>
  </si>
  <si>
    <t>PERDIDAS</t>
  </si>
  <si>
    <t>PERDEDOR</t>
  </si>
  <si>
    <t>RIESGO MEDIO</t>
  </si>
  <si>
    <t>VENTA</t>
  </si>
  <si>
    <t>PROFIT FACTOR</t>
  </si>
  <si>
    <t>BREAK EVEN</t>
  </si>
  <si>
    <t xml:space="preserve">TOTAL </t>
  </si>
  <si>
    <t>ESP. MATEMÁT</t>
  </si>
  <si>
    <t>PIPS</t>
  </si>
  <si>
    <t>RENTABILIDAD</t>
  </si>
  <si>
    <t>REGISTRO DE OPERACIONES</t>
  </si>
  <si>
    <t xml:space="preserve">N° </t>
  </si>
  <si>
    <t>FECHA</t>
  </si>
  <si>
    <t>DIVISA</t>
  </si>
  <si>
    <t>LOTE</t>
  </si>
  <si>
    <t>P.ENTRADA</t>
  </si>
  <si>
    <t>P.STOP LOSS</t>
  </si>
  <si>
    <t>P. TAKE PROFIT</t>
  </si>
  <si>
    <t>MONTO OBTENIDO</t>
  </si>
  <si>
    <t>BALANCE</t>
  </si>
  <si>
    <t>IMAGEN I</t>
  </si>
  <si>
    <t>IMAGEN II</t>
  </si>
  <si>
    <t>AUD/CAD</t>
  </si>
  <si>
    <t>EUR/USD</t>
  </si>
  <si>
    <t>GBP/USD</t>
  </si>
  <si>
    <t>AUD/USD</t>
  </si>
  <si>
    <t>CHECK LIST: PRE-MERCADO</t>
  </si>
  <si>
    <t>1) Verificar estado de animo y personal antes de operar.</t>
  </si>
  <si>
    <t>2) Revisar el desarrollo de las operaciones de ayer (posiciones abiertas y cerradas)</t>
  </si>
  <si>
    <t>3) Revisar desiciones tomadas el dia de ayer.</t>
  </si>
  <si>
    <t>4) Revisar calendario economico, noticias importantes, dias festivos.</t>
  </si>
  <si>
    <t>5) Tener lista calculadora de riesgo</t>
  </si>
  <si>
    <t>6) Revisar pares en lista de seguimiento, revisar los movimientos del mercado y escoger los mejores  para operar, actualizar analisis, lineas, niveles, etc.</t>
  </si>
  <si>
    <t>CHECK LIST: ANTES DE CADA OPERACIÓN</t>
  </si>
  <si>
    <t xml:space="preserve">1)  ¿LAS PROBABILIDADES DE ÉXITO ESTAN A MI FAVOR?  </t>
  </si>
  <si>
    <t>2) ¿OPERO LO QUE VEO, O LO QUE PIENSO QUE VA A HACER EL MERCADO?</t>
  </si>
  <si>
    <t>CHECK LIST: DURANTE CADA OPERACIÓN</t>
  </si>
  <si>
    <t>3) SI NO HUBIESE ENTRADO EN LA OPERACIÓN CUANDO LO HICE  ¿ME GUSTARIA ESTAR EN EL AHORA?</t>
  </si>
  <si>
    <t>CHECK LIST: POST-MERCADO</t>
  </si>
  <si>
    <t>1) Completar diario de trading: emociones, pensamientos, desiciones, etc.</t>
  </si>
  <si>
    <t>2) Actualizar pares en lista de seguimiento del dia anterior, hacer copia de los graficos para el dia siguiente</t>
  </si>
  <si>
    <t>3) Planificar OPERACIONES del dia siguiente (hora por hora)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</si>
</sst>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10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  <numFmt numFmtId="178" formatCode="_-[$$-409]* #,##0.00_ ;_-[$$-409]* \-#,##0.00\ ;_-[$$-409]* &quot;-&quot;??_ ;_-@_ "/>
    <numFmt numFmtId="179" formatCode="0.0%"/>
    <numFmt numFmtId="180" formatCode="[$$-409]#,##0.0"/>
    <numFmt numFmtId="181" formatCode="0.0"/>
    <numFmt numFmtId="182" formatCode="0.0000"/>
    <numFmt numFmtId="183" formatCode="[$$-409]#,##0.00"/>
  </numFmts>
  <fonts count="31">
    <font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b/>
      <sz val="12"/>
      <name val="Calibri"/>
      <charset val="134"/>
      <scheme val="minor"/>
    </font>
    <font>
      <sz val="8"/>
      <color theme="1"/>
      <name val="Calibri"/>
      <charset val="134"/>
      <scheme val="minor"/>
    </font>
    <font>
      <sz val="9"/>
      <color theme="1"/>
      <name val="Calibri"/>
      <charset val="134"/>
      <scheme val="minor"/>
    </font>
    <font>
      <b/>
      <sz val="8"/>
      <color theme="1"/>
      <name val="Calibri"/>
      <charset val="134"/>
      <scheme val="minor"/>
    </font>
    <font>
      <b/>
      <sz val="8"/>
      <color theme="0"/>
      <name val="Calibri"/>
      <charset val="134"/>
      <scheme val="minor"/>
    </font>
    <font>
      <b/>
      <sz val="8"/>
      <name val="Calibri"/>
      <charset val="134"/>
      <scheme val="minor"/>
    </font>
    <font>
      <b/>
      <sz val="12"/>
      <color theme="0"/>
      <name val="Calibri"/>
      <charset val="134"/>
      <scheme val="minor"/>
    </font>
    <font>
      <sz val="8"/>
      <color theme="0"/>
      <name val="Calibri"/>
      <charset val="134"/>
      <scheme val="minor"/>
    </font>
    <font>
      <u/>
      <sz val="11"/>
      <color theme="10"/>
      <name val="Calibri"/>
      <charset val="134"/>
      <scheme val="minor"/>
    </font>
    <font>
      <sz val="11"/>
      <color theme="1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9"/>
      <name val="Tahoma"/>
      <charset val="134"/>
    </font>
  </fonts>
  <fills count="45">
    <fill>
      <patternFill patternType="none"/>
    </fill>
    <fill>
      <patternFill patternType="gray125"/>
    </fill>
    <fill>
      <patternFill patternType="solid">
        <fgColor rgb="FFFF4B4B"/>
        <bgColor indexed="64"/>
      </patternFill>
    </fill>
    <fill>
      <patternFill patternType="solid">
        <fgColor rgb="FF3399FF"/>
        <bgColor indexed="64"/>
      </patternFill>
    </fill>
    <fill>
      <patternFill patternType="solid">
        <fgColor rgb="FF09AF0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13918B"/>
        <bgColor indexed="64"/>
      </patternFill>
    </fill>
    <fill>
      <patternFill patternType="solid">
        <fgColor theme="0" tint="-0.149998474074526"/>
        <bgColor indexed="64"/>
      </patternFill>
    </fill>
    <fill>
      <patternFill patternType="solid">
        <fgColor rgb="FFCAE8AA"/>
        <bgColor indexed="64"/>
      </patternFill>
    </fill>
    <fill>
      <patternFill patternType="solid">
        <fgColor rgb="FFFFA3A3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11" fillId="0" borderId="0" applyFont="0" applyFill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177" fontId="11" fillId="0" borderId="0" applyFont="0" applyFill="0" applyBorder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/>
    <xf numFmtId="0" fontId="12" fillId="0" borderId="0" applyNumberFormat="0" applyFill="0" applyBorder="0" applyAlignment="0" applyProtection="0">
      <alignment vertical="center"/>
    </xf>
    <xf numFmtId="0" fontId="11" fillId="14" borderId="26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27" applyNumberFormat="0" applyFill="0" applyAlignment="0" applyProtection="0">
      <alignment vertical="center"/>
    </xf>
    <xf numFmtId="0" fontId="17" fillId="0" borderId="27" applyNumberFormat="0" applyFill="0" applyAlignment="0" applyProtection="0">
      <alignment vertical="center"/>
    </xf>
    <xf numFmtId="0" fontId="18" fillId="0" borderId="28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15" borderId="29" applyNumberFormat="0" applyAlignment="0" applyProtection="0">
      <alignment vertical="center"/>
    </xf>
    <xf numFmtId="0" fontId="20" fillId="16" borderId="30" applyNumberFormat="0" applyAlignment="0" applyProtection="0">
      <alignment vertical="center"/>
    </xf>
    <xf numFmtId="0" fontId="21" fillId="16" borderId="29" applyNumberFormat="0" applyAlignment="0" applyProtection="0">
      <alignment vertical="center"/>
    </xf>
    <xf numFmtId="0" fontId="22" fillId="17" borderId="31" applyNumberFormat="0" applyAlignment="0" applyProtection="0">
      <alignment vertical="center"/>
    </xf>
    <xf numFmtId="0" fontId="23" fillId="0" borderId="32" applyNumberFormat="0" applyFill="0" applyAlignment="0" applyProtection="0">
      <alignment vertical="center"/>
    </xf>
    <xf numFmtId="0" fontId="24" fillId="0" borderId="33" applyNumberFormat="0" applyFill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1" borderId="0" applyNumberFormat="0" applyBorder="0" applyAlignment="0" applyProtection="0">
      <alignment vertical="center"/>
    </xf>
    <xf numFmtId="0" fontId="29" fillId="42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</cellStyleXfs>
  <cellXfs count="91">
    <xf numFmtId="0" fontId="0" fillId="0" borderId="0" xfId="0"/>
    <xf numFmtId="0" fontId="1" fillId="2" borderId="1" xfId="0" applyFont="1" applyFill="1" applyBorder="1" applyAlignment="1">
      <alignment horizontal="left" vertical="center"/>
    </xf>
    <xf numFmtId="0" fontId="0" fillId="2" borderId="2" xfId="0" applyFill="1" applyBorder="1" applyAlignment="1">
      <alignment horizontal="left" vertical="center"/>
    </xf>
    <xf numFmtId="0" fontId="0" fillId="2" borderId="3" xfId="0" applyFill="1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7" xfId="0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0" fillId="0" borderId="8" xfId="0" applyFill="1" applyBorder="1" applyAlignment="1">
      <alignment horizontal="left" vertical="center"/>
    </xf>
    <xf numFmtId="0" fontId="0" fillId="0" borderId="9" xfId="0" applyFill="1" applyBorder="1" applyAlignment="1">
      <alignment horizontal="left" vertical="center"/>
    </xf>
    <xf numFmtId="0" fontId="0" fillId="0" borderId="10" xfId="0" applyFill="1" applyBorder="1" applyAlignment="1">
      <alignment horizontal="left" vertical="center"/>
    </xf>
    <xf numFmtId="0" fontId="0" fillId="0" borderId="11" xfId="0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1" fillId="3" borderId="1" xfId="0" applyFont="1" applyFill="1" applyBorder="1" applyAlignment="1">
      <alignment horizontal="left" vertical="center"/>
    </xf>
    <xf numFmtId="0" fontId="1" fillId="3" borderId="2" xfId="0" applyFont="1" applyFill="1" applyBorder="1" applyAlignment="1">
      <alignment horizontal="left" vertical="center"/>
    </xf>
    <xf numFmtId="0" fontId="1" fillId="3" borderId="3" xfId="0" applyFont="1" applyFill="1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1" fillId="4" borderId="1" xfId="0" applyFont="1" applyFill="1" applyBorder="1" applyAlignment="1">
      <alignment horizontal="left" vertical="center"/>
    </xf>
    <xf numFmtId="0" fontId="0" fillId="4" borderId="2" xfId="0" applyFill="1" applyBorder="1" applyAlignment="1">
      <alignment horizontal="left" vertical="center"/>
    </xf>
    <xf numFmtId="0" fontId="0" fillId="4" borderId="3" xfId="0" applyFill="1" applyBorder="1" applyAlignment="1">
      <alignment horizontal="left" vertical="center"/>
    </xf>
    <xf numFmtId="0" fontId="2" fillId="5" borderId="12" xfId="0" applyFont="1" applyFill="1" applyBorder="1" applyAlignment="1" applyProtection="1">
      <alignment horizontal="center" vertical="center"/>
      <protection hidden="1"/>
    </xf>
    <xf numFmtId="0" fontId="2" fillId="0" borderId="13" xfId="0" applyFont="1" applyBorder="1" applyAlignment="1" applyProtection="1">
      <alignment horizontal="center" vertical="center"/>
      <protection hidden="1"/>
    </xf>
    <xf numFmtId="0" fontId="2" fillId="0" borderId="14" xfId="0" applyFont="1" applyBorder="1" applyAlignment="1" applyProtection="1">
      <alignment horizontal="center" vertical="center"/>
      <protection hidden="1"/>
    </xf>
    <xf numFmtId="0" fontId="3" fillId="6" borderId="12" xfId="0" applyFont="1" applyFill="1" applyBorder="1" applyAlignment="1" applyProtection="1">
      <alignment horizontal="center" vertical="center"/>
      <protection locked="0"/>
    </xf>
    <xf numFmtId="178" fontId="4" fillId="0" borderId="12" xfId="0" applyNumberFormat="1" applyFont="1" applyBorder="1" applyAlignment="1" applyProtection="1">
      <alignment vertical="center"/>
      <protection locked="0"/>
    </xf>
    <xf numFmtId="0" fontId="0" fillId="0" borderId="0" xfId="0" applyFont="1" applyBorder="1" applyProtection="1">
      <protection hidden="1"/>
    </xf>
    <xf numFmtId="0" fontId="0" fillId="0" borderId="15" xfId="0" applyFont="1" applyBorder="1" applyProtection="1">
      <protection locked="0"/>
    </xf>
    <xf numFmtId="0" fontId="0" fillId="0" borderId="0" xfId="0" applyFont="1" applyBorder="1" applyProtection="1">
      <protection locked="0"/>
    </xf>
    <xf numFmtId="0" fontId="5" fillId="0" borderId="0" xfId="0" applyFont="1" applyBorder="1" applyAlignment="1" applyProtection="1">
      <alignment horizontal="center"/>
      <protection hidden="1"/>
    </xf>
    <xf numFmtId="0" fontId="5" fillId="0" borderId="0" xfId="0" applyFont="1" applyBorder="1" applyAlignment="1" applyProtection="1">
      <alignment horizontal="center" vertical="top"/>
      <protection hidden="1"/>
    </xf>
    <xf numFmtId="0" fontId="6" fillId="7" borderId="12" xfId="0" applyFont="1" applyFill="1" applyBorder="1" applyAlignment="1" applyProtection="1">
      <alignment horizontal="center" vertical="center"/>
      <protection locked="0"/>
    </xf>
    <xf numFmtId="0" fontId="0" fillId="8" borderId="12" xfId="0" applyFont="1" applyFill="1" applyBorder="1" applyAlignment="1" applyProtection="1">
      <alignment horizontal="center" vertical="center"/>
      <protection locked="0"/>
    </xf>
    <xf numFmtId="0" fontId="3" fillId="8" borderId="12" xfId="0" applyFont="1" applyFill="1" applyBorder="1" applyAlignment="1" applyProtection="1">
      <alignment horizontal="center" vertical="center"/>
      <protection locked="0"/>
    </xf>
    <xf numFmtId="0" fontId="4" fillId="8" borderId="12" xfId="0" applyFont="1" applyFill="1" applyBorder="1" applyAlignment="1" applyProtection="1">
      <alignment horizontal="center" vertical="center"/>
      <protection locked="0"/>
    </xf>
    <xf numFmtId="0" fontId="7" fillId="9" borderId="12" xfId="0" applyFont="1" applyFill="1" applyBorder="1" applyAlignment="1" applyProtection="1">
      <alignment horizontal="center" vertical="center"/>
      <protection locked="0"/>
    </xf>
    <xf numFmtId="0" fontId="3" fillId="0" borderId="12" xfId="0" applyFont="1" applyBorder="1" applyAlignment="1" applyProtection="1">
      <alignment horizontal="center" vertical="center"/>
      <protection locked="0"/>
    </xf>
    <xf numFmtId="179" fontId="3" fillId="0" borderId="12" xfId="3" applyNumberFormat="1" applyFont="1" applyBorder="1" applyAlignment="1" applyProtection="1">
      <alignment horizontal="center" vertical="center"/>
      <protection locked="0"/>
    </xf>
    <xf numFmtId="180" fontId="4" fillId="0" borderId="12" xfId="0" applyNumberFormat="1" applyFont="1" applyBorder="1" applyAlignment="1" applyProtection="1">
      <alignment horizontal="center" vertical="center"/>
      <protection locked="0"/>
    </xf>
    <xf numFmtId="181" fontId="3" fillId="0" borderId="12" xfId="0" applyNumberFormat="1" applyFont="1" applyBorder="1" applyAlignment="1" applyProtection="1">
      <alignment horizontal="center" vertical="center"/>
      <protection locked="0"/>
    </xf>
    <xf numFmtId="0" fontId="7" fillId="10" borderId="12" xfId="0" applyFont="1" applyFill="1" applyBorder="1" applyAlignment="1" applyProtection="1">
      <alignment horizontal="center" vertical="center"/>
      <protection locked="0"/>
    </xf>
    <xf numFmtId="0" fontId="7" fillId="11" borderId="12" xfId="0" applyFont="1" applyFill="1" applyBorder="1" applyAlignment="1" applyProtection="1">
      <alignment horizontal="center" vertical="center"/>
      <protection locked="0"/>
    </xf>
    <xf numFmtId="0" fontId="1" fillId="0" borderId="0" xfId="0" applyFont="1" applyBorder="1" applyProtection="1">
      <protection locked="0"/>
    </xf>
    <xf numFmtId="0" fontId="5" fillId="12" borderId="12" xfId="0" applyFont="1" applyFill="1" applyBorder="1" applyAlignment="1" applyProtection="1">
      <alignment horizontal="center" vertical="center"/>
      <protection locked="0"/>
    </xf>
    <xf numFmtId="179" fontId="3" fillId="0" borderId="12" xfId="0" applyNumberFormat="1" applyFont="1" applyBorder="1" applyAlignment="1" applyProtection="1">
      <alignment horizontal="center" vertical="center"/>
      <protection locked="0"/>
    </xf>
    <xf numFmtId="0" fontId="0" fillId="0" borderId="16" xfId="0" applyFont="1" applyBorder="1" applyProtection="1">
      <protection locked="0"/>
    </xf>
    <xf numFmtId="180" fontId="4" fillId="0" borderId="12" xfId="0" applyNumberFormat="1" applyFont="1" applyBorder="1" applyAlignment="1" applyProtection="1">
      <alignment horizontal="center"/>
      <protection locked="0"/>
    </xf>
    <xf numFmtId="2" fontId="4" fillId="0" borderId="12" xfId="0" applyNumberFormat="1" applyFont="1" applyBorder="1" applyAlignment="1" applyProtection="1">
      <alignment horizontal="center"/>
      <protection locked="0"/>
    </xf>
    <xf numFmtId="0" fontId="0" fillId="0" borderId="0" xfId="0" applyFont="1" applyProtection="1">
      <protection locked="0"/>
    </xf>
    <xf numFmtId="0" fontId="8" fillId="13" borderId="17" xfId="0" applyFont="1" applyFill="1" applyBorder="1" applyAlignment="1" applyProtection="1">
      <alignment horizontal="center" vertical="center"/>
      <protection locked="0"/>
    </xf>
    <xf numFmtId="0" fontId="8" fillId="13" borderId="0" xfId="0" applyFont="1" applyFill="1" applyAlignment="1" applyProtection="1">
      <alignment horizontal="center" vertical="center"/>
      <protection locked="0"/>
    </xf>
    <xf numFmtId="0" fontId="7" fillId="5" borderId="18" xfId="0" applyFont="1" applyFill="1" applyBorder="1" applyAlignment="1" applyProtection="1">
      <alignment horizontal="center" vertical="center"/>
      <protection locked="0"/>
    </xf>
    <xf numFmtId="58" fontId="7" fillId="5" borderId="17" xfId="0" applyNumberFormat="1" applyFont="1" applyFill="1" applyBorder="1" applyAlignment="1" applyProtection="1">
      <alignment horizontal="center" vertical="center"/>
      <protection locked="0"/>
    </xf>
    <xf numFmtId="0" fontId="7" fillId="5" borderId="17" xfId="0" applyFont="1" applyFill="1" applyBorder="1" applyAlignment="1" applyProtection="1">
      <alignment horizontal="center" vertical="center"/>
      <protection locked="0"/>
    </xf>
    <xf numFmtId="0" fontId="7" fillId="5" borderId="19" xfId="0" applyFont="1" applyFill="1" applyBorder="1" applyAlignment="1" applyProtection="1">
      <alignment horizontal="center" vertical="center"/>
      <protection locked="0"/>
    </xf>
    <xf numFmtId="2" fontId="7" fillId="5" borderId="17" xfId="0" applyNumberFormat="1" applyFont="1" applyFill="1" applyBorder="1" applyAlignment="1" applyProtection="1">
      <alignment horizontal="center" vertical="center"/>
      <protection locked="0"/>
    </xf>
    <xf numFmtId="2" fontId="7" fillId="5" borderId="19" xfId="0" applyNumberFormat="1" applyFont="1" applyFill="1" applyBorder="1" applyAlignment="1" applyProtection="1">
      <alignment horizontal="center" vertical="center"/>
      <protection locked="0"/>
    </xf>
    <xf numFmtId="58" fontId="3" fillId="0" borderId="12" xfId="0" applyNumberFormat="1" applyFont="1" applyBorder="1" applyAlignment="1" applyProtection="1">
      <alignment horizontal="center" vertical="center"/>
      <protection locked="0"/>
    </xf>
    <xf numFmtId="2" fontId="3" fillId="0" borderId="12" xfId="0" applyNumberFormat="1" applyFont="1" applyBorder="1" applyAlignment="1" applyProtection="1">
      <alignment horizontal="center" vertical="center"/>
      <protection locked="0"/>
    </xf>
    <xf numFmtId="182" fontId="3" fillId="0" borderId="12" xfId="0" applyNumberFormat="1" applyFont="1" applyBorder="1" applyAlignment="1" applyProtection="1">
      <alignment horizontal="center" vertical="center"/>
      <protection locked="0"/>
    </xf>
    <xf numFmtId="0" fontId="2" fillId="0" borderId="20" xfId="0" applyFont="1" applyBorder="1" applyAlignment="1" applyProtection="1">
      <alignment horizontal="center" vertical="center"/>
      <protection hidden="1"/>
    </xf>
    <xf numFmtId="0" fontId="0" fillId="0" borderId="0" xfId="0" applyFont="1" applyBorder="1"/>
    <xf numFmtId="0" fontId="1" fillId="0" borderId="0" xfId="0" applyFont="1" applyFill="1" applyBorder="1" applyAlignment="1" applyProtection="1">
      <alignment horizontal="center"/>
      <protection hidden="1"/>
    </xf>
    <xf numFmtId="0" fontId="0" fillId="0" borderId="21" xfId="0" applyFont="1" applyBorder="1" applyProtection="1">
      <protection hidden="1"/>
    </xf>
    <xf numFmtId="0" fontId="9" fillId="7" borderId="22" xfId="0" applyFont="1" applyFill="1" applyBorder="1" applyAlignment="1" applyProtection="1">
      <alignment horizontal="center" vertical="center"/>
      <protection locked="0"/>
    </xf>
    <xf numFmtId="0" fontId="9" fillId="7" borderId="23" xfId="0" applyFont="1" applyFill="1" applyBorder="1" applyAlignment="1" applyProtection="1">
      <alignment horizontal="center" vertical="center"/>
      <protection locked="0"/>
    </xf>
    <xf numFmtId="183" fontId="3" fillId="0" borderId="12" xfId="0" applyNumberFormat="1" applyFont="1" applyBorder="1" applyAlignment="1" applyProtection="1">
      <alignment horizontal="center" vertical="center"/>
      <protection locked="0"/>
    </xf>
    <xf numFmtId="2" fontId="3" fillId="0" borderId="12" xfId="0" applyNumberFormat="1" applyFont="1" applyBorder="1" applyAlignment="1" applyProtection="1">
      <alignment horizontal="center"/>
      <protection locked="0"/>
    </xf>
    <xf numFmtId="0" fontId="0" fillId="0" borderId="21" xfId="0" applyFont="1" applyBorder="1" applyProtection="1">
      <protection locked="0"/>
    </xf>
    <xf numFmtId="0" fontId="3" fillId="0" borderId="12" xfId="0" applyNumberFormat="1" applyFont="1" applyBorder="1" applyAlignment="1" applyProtection="1">
      <alignment horizontal="center" vertical="center"/>
      <protection locked="0"/>
    </xf>
    <xf numFmtId="179" fontId="4" fillId="0" borderId="12" xfId="3" applyNumberFormat="1" applyFont="1" applyBorder="1" applyAlignment="1" applyProtection="1">
      <alignment horizontal="center"/>
      <protection locked="0"/>
    </xf>
    <xf numFmtId="0" fontId="0" fillId="0" borderId="24" xfId="0" applyFont="1" applyBorder="1" applyProtection="1">
      <protection locked="0"/>
    </xf>
    <xf numFmtId="183" fontId="7" fillId="5" borderId="17" xfId="0" applyNumberFormat="1" applyFont="1" applyFill="1" applyBorder="1" applyAlignment="1" applyProtection="1">
      <alignment horizontal="center" vertical="center"/>
      <protection locked="0"/>
    </xf>
    <xf numFmtId="183" fontId="3" fillId="6" borderId="12" xfId="0" applyNumberFormat="1" applyFont="1" applyFill="1" applyBorder="1" applyAlignment="1" applyProtection="1">
      <alignment horizontal="center" vertical="center"/>
      <protection locked="0"/>
    </xf>
    <xf numFmtId="0" fontId="0" fillId="0" borderId="12" xfId="0" applyFont="1" applyBorder="1"/>
    <xf numFmtId="0" fontId="10" fillId="0" borderId="12" xfId="6" applyFont="1" applyBorder="1" applyAlignment="1" applyProtection="1">
      <alignment horizontal="center" vertical="center"/>
      <protection locked="0"/>
    </xf>
    <xf numFmtId="0" fontId="3" fillId="0" borderId="25" xfId="0" applyFont="1" applyBorder="1" applyAlignment="1" applyProtection="1">
      <alignment horizontal="center" vertical="center"/>
      <protection locked="0"/>
    </xf>
    <xf numFmtId="58" fontId="3" fillId="0" borderId="25" xfId="0" applyNumberFormat="1" applyFont="1" applyBorder="1" applyAlignment="1" applyProtection="1">
      <alignment horizontal="center" vertical="center"/>
      <protection locked="0"/>
    </xf>
    <xf numFmtId="2" fontId="3" fillId="0" borderId="25" xfId="0" applyNumberFormat="1" applyFont="1" applyBorder="1" applyAlignment="1" applyProtection="1">
      <alignment horizontal="center" vertical="center"/>
      <protection locked="0"/>
    </xf>
    <xf numFmtId="182" fontId="3" fillId="0" borderId="25" xfId="0" applyNumberFormat="1" applyFont="1" applyBorder="1" applyAlignment="1" applyProtection="1">
      <alignment horizontal="center" vertical="center"/>
      <protection locked="0"/>
    </xf>
    <xf numFmtId="183" fontId="3" fillId="0" borderId="25" xfId="0" applyNumberFormat="1" applyFont="1" applyBorder="1" applyAlignment="1" applyProtection="1">
      <alignment horizontal="center" vertical="center"/>
      <protection locked="0"/>
    </xf>
    <xf numFmtId="183" fontId="3" fillId="6" borderId="25" xfId="0" applyNumberFormat="1" applyFont="1" applyFill="1" applyBorder="1" applyAlignment="1" applyProtection="1">
      <alignment horizontal="center" vertical="center"/>
      <protection locked="0"/>
    </xf>
    <xf numFmtId="0" fontId="0" fillId="0" borderId="12" xfId="0" applyBorder="1"/>
  </cellXfs>
  <cellStyles count="49">
    <cellStyle name="Normal" xfId="0" builtinId="0"/>
    <cellStyle name="Coma" xfId="1" builtinId="3"/>
    <cellStyle name="Moneda" xfId="2" builtinId="4"/>
    <cellStyle name="Porcentaje" xfId="3" builtinId="5"/>
    <cellStyle name="Coma [0]" xfId="4" builtinId="6"/>
    <cellStyle name="Moneda [0]" xfId="5" builtinId="7"/>
    <cellStyle name="Hipervínculo" xfId="6" builtinId="8"/>
    <cellStyle name="Hipervínculo visitado" xfId="7" builtinId="9"/>
    <cellStyle name="Nota" xfId="8" builtinId="10"/>
    <cellStyle name="Texto de advertencia" xfId="9" builtinId="11"/>
    <cellStyle name="Título" xfId="10" builtinId="15"/>
    <cellStyle name="Texto explicativo" xfId="11" builtinId="53"/>
    <cellStyle name="Título 1" xfId="12" builtinId="16"/>
    <cellStyle name="Título 2" xfId="13" builtinId="17"/>
    <cellStyle name="Título 3" xfId="14" builtinId="18"/>
    <cellStyle name="Título 4" xfId="15" builtinId="19"/>
    <cellStyle name="Entrada" xfId="16" builtinId="20"/>
    <cellStyle name="Salida" xfId="17" builtinId="21"/>
    <cellStyle name="Cálculo" xfId="18" builtinId="22"/>
    <cellStyle name="Celda de comprobación" xfId="19" builtinId="23"/>
    <cellStyle name="Celda vinculada" xfId="20" builtinId="24"/>
    <cellStyle name="Total" xfId="21" builtinId="25"/>
    <cellStyle name="Correcto" xfId="22" builtinId="26"/>
    <cellStyle name="Incorrecto" xfId="23" builtinId="27"/>
    <cellStyle name="Neutro" xfId="24" builtinId="28"/>
    <cellStyle name="Énfasis1" xfId="25" builtinId="29"/>
    <cellStyle name="20% - Énfasis1" xfId="26" builtinId="30"/>
    <cellStyle name="40% - Énfasis1" xfId="27" builtinId="31"/>
    <cellStyle name="60% - Énfasis1" xfId="28" builtinId="32"/>
    <cellStyle name="Énfasis2" xfId="29" builtinId="33"/>
    <cellStyle name="20% - Énfasis2" xfId="30" builtinId="34"/>
    <cellStyle name="40% - Énfasis2" xfId="31" builtinId="35"/>
    <cellStyle name="60% - Énfasis2" xfId="32" builtinId="36"/>
    <cellStyle name="Énfasis3" xfId="33" builtinId="37"/>
    <cellStyle name="20% - Énfasis3" xfId="34" builtinId="38"/>
    <cellStyle name="40% - Énfasis3" xfId="35" builtinId="39"/>
    <cellStyle name="60% - Énfasis3" xfId="36" builtinId="40"/>
    <cellStyle name="Énfasis4" xfId="37" builtinId="41"/>
    <cellStyle name="20% - Énfasis4" xfId="38" builtinId="42"/>
    <cellStyle name="40% - Énfasis4" xfId="39" builtinId="43"/>
    <cellStyle name="60% - Énfasis4" xfId="40" builtinId="44"/>
    <cellStyle name="Énfasis5" xfId="41" builtinId="45"/>
    <cellStyle name="20% - Énfasis5" xfId="42" builtinId="46"/>
    <cellStyle name="40% - Énfasis5" xfId="43" builtinId="47"/>
    <cellStyle name="60% - Énfasis5" xfId="44" builtinId="48"/>
    <cellStyle name="Énfasis6" xfId="45" builtinId="49"/>
    <cellStyle name="20% - Énfasis6" xfId="46" builtinId="50"/>
    <cellStyle name="40% - Énfasis6" xfId="47" builtinId="51"/>
    <cellStyle name="60% - Énfasis6" xfId="48" builtinId="52"/>
  </cellStyles>
  <dxfs count="14">
    <dxf>
      <font>
        <name val="Calibri"/>
        <scheme val="none"/>
        <b val="0"/>
        <i val="0"/>
        <strike val="0"/>
        <u val="none"/>
        <sz val="8"/>
        <color theme="1"/>
      </font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/>
    </dxf>
    <dxf>
      <font>
        <name val="Calibri"/>
        <scheme val="none"/>
        <b val="0"/>
        <i val="0"/>
        <strike val="0"/>
        <u val="none"/>
        <sz val="8"/>
        <color theme="1"/>
      </font>
      <numFmt numFmtId="184" formatCode="dd/mm/yyyy"/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/>
    </dxf>
    <dxf>
      <font>
        <name val="Calibri"/>
        <scheme val="none"/>
        <b val="0"/>
        <i val="0"/>
        <strike val="0"/>
        <u val="none"/>
        <sz val="8"/>
        <color theme="1"/>
      </font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/>
    </dxf>
    <dxf>
      <font>
        <name val="Calibri"/>
        <scheme val="none"/>
        <b val="0"/>
        <i val="0"/>
        <strike val="0"/>
        <u val="none"/>
        <sz val="8"/>
        <color theme="1"/>
      </font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/>
    </dxf>
    <dxf>
      <font>
        <name val="Calibri"/>
        <scheme val="none"/>
        <b val="0"/>
        <i val="0"/>
        <strike val="0"/>
        <u val="none"/>
        <sz val="8"/>
        <color theme="1"/>
      </font>
      <numFmt numFmtId="2" formatCode="0.00"/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/>
    </dxf>
    <dxf>
      <font>
        <name val="Calibri"/>
        <scheme val="none"/>
        <b val="0"/>
        <i val="0"/>
        <strike val="0"/>
        <u val="none"/>
        <sz val="8"/>
        <color theme="1"/>
      </font>
      <numFmt numFmtId="182" formatCode="0.0000"/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/>
    </dxf>
    <dxf>
      <font>
        <name val="Calibri"/>
        <scheme val="none"/>
        <b val="0"/>
        <i val="0"/>
        <strike val="0"/>
        <u val="none"/>
        <sz val="8"/>
        <color theme="1"/>
      </font>
      <numFmt numFmtId="182" formatCode="0.0000"/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/>
    </dxf>
    <dxf>
      <font>
        <name val="Calibri"/>
        <scheme val="none"/>
        <b val="0"/>
        <i val="0"/>
        <strike val="0"/>
        <u val="none"/>
        <sz val="8"/>
        <color theme="1"/>
      </font>
      <numFmt numFmtId="182" formatCode="0.0000"/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/>
    </dxf>
    <dxf>
      <font>
        <name val="Calibri"/>
        <scheme val="none"/>
        <b val="0"/>
        <i val="0"/>
        <strike val="0"/>
        <u val="none"/>
        <sz val="8"/>
        <color theme="1"/>
      </font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/>
    </dxf>
    <dxf>
      <font>
        <name val="Calibri"/>
        <scheme val="none"/>
        <b val="0"/>
        <i val="0"/>
        <strike val="0"/>
        <u val="none"/>
        <sz val="8"/>
        <color theme="1"/>
      </font>
      <numFmt numFmtId="183" formatCode="[$$-409]#,##0.00"/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/>
    </dxf>
    <dxf>
      <font>
        <name val="Calibri"/>
        <scheme val="none"/>
        <b val="0"/>
        <i val="0"/>
        <strike val="0"/>
        <u val="none"/>
        <sz val="8"/>
        <color theme="1"/>
      </font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/>
    </dxf>
    <dxf>
      <font>
        <name val="Calibri"/>
        <scheme val="none"/>
        <b val="0"/>
        <i val="0"/>
        <strike val="0"/>
        <u val="none"/>
        <sz val="8"/>
        <color theme="1"/>
      </font>
      <numFmt numFmtId="183" formatCode="[$$-409]#,##0.00"/>
      <fill>
        <patternFill patternType="solid">
          <bgColor rgb="FFFFFF99"/>
        </patternFill>
      </fill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/>
    </dxf>
    <dxf>
      <font>
        <name val="Calibri"/>
        <scheme val="none"/>
        <b val="0"/>
        <i val="0"/>
        <strike val="0"/>
        <u val="none"/>
        <sz val="8"/>
        <color theme="1"/>
      </font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/>
    </dxf>
    <dxf>
      <font>
        <name val="Calibri"/>
        <scheme val="none"/>
        <b val="0"/>
        <i val="0"/>
        <strike val="0"/>
        <u val="none"/>
        <sz val="8"/>
        <color theme="1"/>
      </font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3" name="Tabla3" displayName="Tabla3" ref="B13:O139" totalsRowShown="0">
  <autoFilter xmlns:etc="http://www.wps.cn/officeDocument/2017/etCustomData" ref="B13:O139" etc:filterBottomFollowUsedRange="0"/>
  <tableColumns count="14">
    <tableColumn id="1" name="N° " dataDxfId="0"/>
    <tableColumn id="2" name="FECHA" dataDxfId="1"/>
    <tableColumn id="3" name="DIVISA" dataDxfId="2"/>
    <tableColumn id="4" name="TIPO" dataDxfId="3"/>
    <tableColumn id="5" name="LOTE" dataDxfId="4"/>
    <tableColumn id="6" name="P.ENTRADA" dataDxfId="5"/>
    <tableColumn id="7" name="P.STOP LOSS" dataDxfId="6"/>
    <tableColumn id="8" name="P. TAKE PROFIT" dataDxfId="7"/>
    <tableColumn id="9" name="RESULTADO" dataDxfId="8"/>
    <tableColumn id="10" name="MONTO OBTENIDO" dataDxfId="9"/>
    <tableColumn id="11" name="PIPS" dataDxfId="10"/>
    <tableColumn id="12" name="BALANCE" dataDxfId="11">
      <calculatedColumnFormula>IF(OR(J14="",K14=""),"",IF(J14="GANADOR",M13+K14,IF(J14="PERDEDOR",M13+K14,M13)))</calculatedColumnFormula>
    </tableColumn>
    <tableColumn id="13" name="IMAGEN I" dataDxfId="12"/>
    <tableColumn id="14" name="IMAGEN II" dataDxfId="13"/>
  </tableColumns>
  <tableStyleInfo name="TableStyleMedium19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O139"/>
  <sheetViews>
    <sheetView tabSelected="1" workbookViewId="0">
      <selection activeCell="L17" sqref="L17"/>
    </sheetView>
  </sheetViews>
  <sheetFormatPr defaultColWidth="11" defaultRowHeight="15"/>
  <cols>
    <col min="1" max="1" width="3.71428571428571" customWidth="1"/>
    <col min="6" max="6" width="13.2857142857143" customWidth="1"/>
    <col min="7" max="7" width="13" customWidth="1"/>
    <col min="8" max="8" width="14.5714285714286" customWidth="1"/>
    <col min="9" max="9" width="12.8571428571429" customWidth="1"/>
    <col min="10" max="10" width="14" customWidth="1"/>
    <col min="11" max="11" width="17.5714285714286" customWidth="1"/>
    <col min="13" max="13" width="12.1428571428571" customWidth="1"/>
    <col min="14" max="14" width="12.5714285714286" customWidth="1"/>
    <col min="15" max="15" width="12.8571428571429" customWidth="1"/>
  </cols>
  <sheetData>
    <row r="1" ht="26.25" customHeight="1" spans="2:15">
      <c r="B1" s="29" t="s">
        <v>0</v>
      </c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</row>
    <row r="2" customHeight="1" spans="2:15">
      <c r="B2" s="30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68"/>
    </row>
    <row r="3" spans="2:15">
      <c r="B3" s="32" t="s">
        <v>1</v>
      </c>
      <c r="C3" s="33">
        <v>1000</v>
      </c>
      <c r="D3" s="34"/>
      <c r="E3" s="34"/>
      <c r="F3" s="34"/>
      <c r="G3" s="34"/>
      <c r="H3" s="34"/>
      <c r="I3" s="69"/>
      <c r="J3" s="34"/>
      <c r="K3" s="34"/>
      <c r="L3" s="70"/>
      <c r="M3" s="70"/>
      <c r="N3" s="34"/>
      <c r="O3" s="71"/>
    </row>
    <row r="4" spans="2:15">
      <c r="B4" s="35"/>
      <c r="C4" s="36"/>
      <c r="D4" s="34"/>
      <c r="E4" s="37"/>
      <c r="F4" s="34"/>
      <c r="G4" s="38"/>
      <c r="H4" s="34"/>
      <c r="I4" s="34"/>
      <c r="J4" s="34"/>
      <c r="K4" s="34"/>
      <c r="L4" s="34"/>
      <c r="M4" s="34"/>
      <c r="N4" s="34"/>
      <c r="O4" s="71"/>
    </row>
    <row r="5" spans="2:15">
      <c r="B5" s="39" t="s">
        <v>2</v>
      </c>
      <c r="C5" s="39"/>
      <c r="D5" s="39"/>
      <c r="E5" s="36"/>
      <c r="F5" s="39" t="s">
        <v>3</v>
      </c>
      <c r="G5" s="39"/>
      <c r="H5" s="39"/>
      <c r="I5" s="36"/>
      <c r="J5" s="39" t="s">
        <v>4</v>
      </c>
      <c r="K5" s="39"/>
      <c r="L5" s="39"/>
      <c r="M5" s="36"/>
      <c r="N5" s="72" t="s">
        <v>5</v>
      </c>
      <c r="O5" s="73"/>
    </row>
    <row r="6" spans="2:15">
      <c r="B6" s="40" t="s">
        <v>6</v>
      </c>
      <c r="C6" s="41" t="s">
        <v>7</v>
      </c>
      <c r="D6" s="42" t="s">
        <v>8</v>
      </c>
      <c r="E6" s="36"/>
      <c r="F6" s="40" t="s">
        <v>6</v>
      </c>
      <c r="G6" s="41" t="s">
        <v>9</v>
      </c>
      <c r="H6" s="42" t="s">
        <v>10</v>
      </c>
      <c r="I6" s="36"/>
      <c r="J6" s="40" t="s">
        <v>6</v>
      </c>
      <c r="K6" s="41" t="s">
        <v>7</v>
      </c>
      <c r="L6" s="42" t="s">
        <v>8</v>
      </c>
      <c r="M6" s="36"/>
      <c r="N6" s="43" t="s">
        <v>11</v>
      </c>
      <c r="O6" s="74">
        <f ca="1">SUMIF(J14:K313,"GANADOR",K14:K313)</f>
        <v>23</v>
      </c>
    </row>
    <row r="7" spans="2:15">
      <c r="B7" s="43" t="s">
        <v>12</v>
      </c>
      <c r="C7" s="44">
        <f>COUNTIF(J14:J314,"GANADOR")</f>
        <v>2</v>
      </c>
      <c r="D7" s="45">
        <f>C7/C10</f>
        <v>0.5</v>
      </c>
      <c r="E7" s="36"/>
      <c r="F7" s="43" t="s">
        <v>13</v>
      </c>
      <c r="G7" s="46">
        <f ca="1">SUMIF(J14:K313,"GANADOR",K14:K313)/C7</f>
        <v>11.5</v>
      </c>
      <c r="H7" s="47">
        <f ca="1">ABS(G7/G8)</f>
        <v>1.4375</v>
      </c>
      <c r="I7" s="36"/>
      <c r="J7" s="43" t="s">
        <v>14</v>
      </c>
      <c r="K7" s="44">
        <f>COUNTIF(E14:E313,"COMPRA")</f>
        <v>3</v>
      </c>
      <c r="L7" s="45">
        <f>K7/C10</f>
        <v>0.75</v>
      </c>
      <c r="M7" s="36"/>
      <c r="N7" s="48" t="s">
        <v>15</v>
      </c>
      <c r="O7" s="74">
        <f ca="1">SUMIF(J14:K313,"PERDEDOR",K14:K313)</f>
        <v>-8</v>
      </c>
    </row>
    <row r="8" spans="2:15">
      <c r="B8" s="48" t="s">
        <v>16</v>
      </c>
      <c r="C8" s="44">
        <f>COUNTIF(J14:J314,"PERDEDOR")</f>
        <v>1</v>
      </c>
      <c r="D8" s="45">
        <f>C8/C10</f>
        <v>0.25</v>
      </c>
      <c r="E8" s="36"/>
      <c r="F8" s="48" t="s">
        <v>17</v>
      </c>
      <c r="G8" s="46">
        <f ca="1">SUMIF(J14:K313,"PERDEDOR",K14:K313)/C8</f>
        <v>-8</v>
      </c>
      <c r="H8" s="44">
        <v>1</v>
      </c>
      <c r="I8" s="36"/>
      <c r="J8" s="48" t="s">
        <v>18</v>
      </c>
      <c r="K8" s="44">
        <f>COUNTIF(E14:E313,"VENTA")</f>
        <v>1</v>
      </c>
      <c r="L8" s="45">
        <f>K8/C10</f>
        <v>0.25</v>
      </c>
      <c r="M8" s="36"/>
      <c r="N8" s="49" t="s">
        <v>19</v>
      </c>
      <c r="O8" s="75">
        <f ca="1">ABS(O6/O7)</f>
        <v>2.875</v>
      </c>
    </row>
    <row r="9" spans="2:15">
      <c r="B9" s="49" t="s">
        <v>20</v>
      </c>
      <c r="C9" s="44">
        <f>COUNTIF(J14:J314,"BREAK EVEN")</f>
        <v>1</v>
      </c>
      <c r="D9" s="45">
        <f>C9/C10</f>
        <v>0.25</v>
      </c>
      <c r="E9" s="36"/>
      <c r="F9" s="50"/>
      <c r="G9" s="36"/>
      <c r="H9" s="36"/>
      <c r="I9" s="36"/>
      <c r="J9" s="36"/>
      <c r="K9" s="36"/>
      <c r="L9" s="36"/>
      <c r="M9" s="36"/>
      <c r="N9" s="36"/>
      <c r="O9" s="76"/>
    </row>
    <row r="10" spans="2:15">
      <c r="B10" s="51" t="s">
        <v>21</v>
      </c>
      <c r="C10" s="44">
        <f>SUM(C7:C9)</f>
        <v>4</v>
      </c>
      <c r="D10" s="52">
        <f>SUM(D7:D9)</f>
        <v>1</v>
      </c>
      <c r="E10" s="53"/>
      <c r="F10" s="51" t="s">
        <v>22</v>
      </c>
      <c r="G10" s="54">
        <f ca="1">(D7*G7)-(D8*G8)</f>
        <v>7.75</v>
      </c>
      <c r="H10" s="55">
        <f ca="1">(D7*H7)-(D8*H8)</f>
        <v>0.46875</v>
      </c>
      <c r="I10" s="53"/>
      <c r="J10" s="51" t="s">
        <v>23</v>
      </c>
      <c r="K10" s="77">
        <f>SUM(L14:L313)</f>
        <v>70</v>
      </c>
      <c r="L10" s="53"/>
      <c r="M10" s="51" t="s">
        <v>24</v>
      </c>
      <c r="N10" s="78">
        <f ca="1">(O6+O7)/C3</f>
        <v>0.015</v>
      </c>
      <c r="O10" s="79"/>
    </row>
    <row r="11" spans="2:15"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</row>
    <row r="12" ht="20.25" customHeight="1" spans="2:15">
      <c r="B12" s="57" t="s">
        <v>25</v>
      </c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</row>
    <row r="13" spans="2:15">
      <c r="B13" s="59" t="s">
        <v>26</v>
      </c>
      <c r="C13" s="60" t="s">
        <v>27</v>
      </c>
      <c r="D13" s="61" t="s">
        <v>28</v>
      </c>
      <c r="E13" s="62" t="s">
        <v>4</v>
      </c>
      <c r="F13" s="63" t="s">
        <v>29</v>
      </c>
      <c r="G13" s="63" t="s">
        <v>30</v>
      </c>
      <c r="H13" s="64" t="s">
        <v>31</v>
      </c>
      <c r="I13" s="64" t="s">
        <v>32</v>
      </c>
      <c r="J13" s="63" t="s">
        <v>2</v>
      </c>
      <c r="K13" s="80" t="s">
        <v>33</v>
      </c>
      <c r="L13" s="61" t="s">
        <v>23</v>
      </c>
      <c r="M13" s="61" t="s">
        <v>34</v>
      </c>
      <c r="N13" s="61" t="s">
        <v>35</v>
      </c>
      <c r="O13" s="61" t="s">
        <v>36</v>
      </c>
    </row>
    <row r="14" spans="2:15">
      <c r="B14" s="44">
        <v>1</v>
      </c>
      <c r="C14" s="65">
        <f ca="1">TODAY()</f>
        <v>45962</v>
      </c>
      <c r="D14" s="44" t="s">
        <v>37</v>
      </c>
      <c r="E14" s="44" t="s">
        <v>14</v>
      </c>
      <c r="F14" s="66">
        <v>0.02</v>
      </c>
      <c r="G14" s="67">
        <v>1.3456</v>
      </c>
      <c r="H14" s="67">
        <v>1.3436</v>
      </c>
      <c r="I14" s="67">
        <v>1.3496</v>
      </c>
      <c r="J14" s="44" t="s">
        <v>12</v>
      </c>
      <c r="K14" s="74">
        <v>8</v>
      </c>
      <c r="L14" s="44">
        <v>40</v>
      </c>
      <c r="M14" s="81">
        <f>IF(OR(J14="",K14=""),"",IF(J14="GANADOR",C3+K14,IF(J14="PERDEDOR",C3+K14,0)))</f>
        <v>1008</v>
      </c>
      <c r="N14" s="82"/>
      <c r="O14" s="83"/>
    </row>
    <row r="15" spans="2:15">
      <c r="B15" s="44">
        <v>2</v>
      </c>
      <c r="C15" s="65">
        <v>43308</v>
      </c>
      <c r="D15" s="44" t="s">
        <v>38</v>
      </c>
      <c r="E15" s="44" t="s">
        <v>18</v>
      </c>
      <c r="F15" s="66">
        <v>0.04</v>
      </c>
      <c r="G15" s="67">
        <v>1.1234</v>
      </c>
      <c r="H15" s="67">
        <v>1.1254</v>
      </c>
      <c r="I15" s="67">
        <v>1.1204</v>
      </c>
      <c r="J15" s="44" t="s">
        <v>16</v>
      </c>
      <c r="K15" s="74">
        <v>-8</v>
      </c>
      <c r="L15" s="44">
        <v>-20</v>
      </c>
      <c r="M15" s="81">
        <f>IF(OR(J15="",K15=""),"",IF(J15="GANADOR",M14+K15,IF(J15="PERDEDOR",M14+K15,M14)))</f>
        <v>1000</v>
      </c>
      <c r="N15" s="44"/>
      <c r="O15" s="82"/>
    </row>
    <row r="16" spans="2:15">
      <c r="B16" s="44">
        <v>3</v>
      </c>
      <c r="C16" s="65">
        <v>43308</v>
      </c>
      <c r="D16" s="44" t="s">
        <v>39</v>
      </c>
      <c r="E16" s="44" t="s">
        <v>14</v>
      </c>
      <c r="F16" s="66">
        <v>0.03</v>
      </c>
      <c r="G16" s="67">
        <v>1.3107</v>
      </c>
      <c r="H16" s="67">
        <v>1.3087</v>
      </c>
      <c r="I16" s="67">
        <v>1.3157</v>
      </c>
      <c r="J16" s="44" t="s">
        <v>12</v>
      </c>
      <c r="K16" s="74">
        <v>15</v>
      </c>
      <c r="L16" s="44">
        <v>50</v>
      </c>
      <c r="M16" s="81">
        <f>IF(OR(J16="",K16=""),"",IF(J16="GANADOR",M15+K16,IF(J16="PERDEDOR",M15+K16,M15)))</f>
        <v>1015</v>
      </c>
      <c r="N16" s="44"/>
      <c r="O16" s="44"/>
    </row>
    <row r="17" spans="2:15">
      <c r="B17" s="44">
        <v>4</v>
      </c>
      <c r="C17" s="65">
        <v>43308</v>
      </c>
      <c r="D17" s="44" t="s">
        <v>40</v>
      </c>
      <c r="E17" s="44" t="s">
        <v>14</v>
      </c>
      <c r="F17" s="66">
        <v>0.1</v>
      </c>
      <c r="G17" s="67">
        <v>0.7401</v>
      </c>
      <c r="H17" s="67">
        <v>0.7371</v>
      </c>
      <c r="I17" s="67">
        <v>0.7431</v>
      </c>
      <c r="J17" s="44" t="s">
        <v>20</v>
      </c>
      <c r="K17" s="74">
        <v>0</v>
      </c>
      <c r="L17" s="44">
        <v>0</v>
      </c>
      <c r="M17" s="81">
        <f>IF(OR(J17="",K17=""),"",IF(J17="GANADOR",M16+K17,IF(J17="PERDEDOR",M16+K17,M16)))</f>
        <v>1015</v>
      </c>
      <c r="N17" s="44"/>
      <c r="O17" s="44"/>
    </row>
    <row r="18" spans="2:15">
      <c r="B18" s="44">
        <v>5</v>
      </c>
      <c r="C18" s="65"/>
      <c r="D18" s="44"/>
      <c r="E18" s="44"/>
      <c r="F18" s="66"/>
      <c r="G18" s="67"/>
      <c r="H18" s="67"/>
      <c r="I18" s="67"/>
      <c r="J18" s="44"/>
      <c r="K18" s="74"/>
      <c r="L18" s="44"/>
      <c r="M18" s="81" t="str">
        <f>IF(OR(J18="",K18=""),"",IF(J18="GANADOR",M17+K18,IF(J18="PERDEDOR",M17+K18,M17)))</f>
        <v/>
      </c>
      <c r="N18" s="44"/>
      <c r="O18" s="44"/>
    </row>
    <row r="19" spans="2:15">
      <c r="B19" s="44">
        <v>6</v>
      </c>
      <c r="C19" s="65"/>
      <c r="D19" s="44"/>
      <c r="E19" s="44"/>
      <c r="F19" s="66"/>
      <c r="G19" s="67"/>
      <c r="H19" s="67"/>
      <c r="I19" s="67"/>
      <c r="J19" s="44"/>
      <c r="K19" s="74"/>
      <c r="L19" s="44"/>
      <c r="M19" s="81" t="str">
        <f>IF(OR(J19="",K19=""),"",IF(J19="GANADOR",M18+K19,IF(J19="PERDEDOR",M18+K19,M18)))</f>
        <v/>
      </c>
      <c r="N19" s="44"/>
      <c r="O19" s="44"/>
    </row>
    <row r="20" spans="2:15">
      <c r="B20" s="44">
        <v>7</v>
      </c>
      <c r="C20" s="65"/>
      <c r="D20" s="44"/>
      <c r="E20" s="44"/>
      <c r="F20" s="66"/>
      <c r="G20" s="67"/>
      <c r="H20" s="67"/>
      <c r="I20" s="67"/>
      <c r="J20" s="44"/>
      <c r="K20" s="74"/>
      <c r="L20" s="44"/>
      <c r="M20" s="81" t="str">
        <f>IF(OR(J20="",K20=""),"",IF(J20="GANADOR",M19+K20,IF(J20="PERDEDOR",M19+K20,M19)))</f>
        <v/>
      </c>
      <c r="N20" s="44"/>
      <c r="O20" s="44"/>
    </row>
    <row r="21" spans="2:15">
      <c r="B21" s="44"/>
      <c r="C21" s="65"/>
      <c r="D21" s="44"/>
      <c r="E21" s="44"/>
      <c r="F21" s="66"/>
      <c r="G21" s="67"/>
      <c r="H21" s="67"/>
      <c r="I21" s="67"/>
      <c r="J21" s="44"/>
      <c r="K21" s="74"/>
      <c r="L21" s="44"/>
      <c r="M21" s="81" t="str">
        <f>IF(OR(J21="",K21=""),"",IF(J21="GANADOR",M20+K21,IF(J21="PERDEDOR",M20+K21,M20)))</f>
        <v/>
      </c>
      <c r="N21" s="44"/>
      <c r="O21" s="44"/>
    </row>
    <row r="22" spans="2:15">
      <c r="B22" s="44"/>
      <c r="C22" s="65"/>
      <c r="D22" s="44"/>
      <c r="E22" s="44"/>
      <c r="F22" s="66"/>
      <c r="G22" s="67"/>
      <c r="H22" s="67"/>
      <c r="I22" s="67"/>
      <c r="J22" s="44"/>
      <c r="K22" s="74"/>
      <c r="L22" s="44"/>
      <c r="M22" s="81" t="str">
        <f>IF(OR(J22="",K22=""),"",IF(J22="GANADOR",M21+K22,IF(J22="PERDEDOR",M21+K22,M21)))</f>
        <v/>
      </c>
      <c r="N22" s="44"/>
      <c r="O22" s="44"/>
    </row>
    <row r="23" spans="2:15">
      <c r="B23" s="44"/>
      <c r="C23" s="65"/>
      <c r="D23" s="44"/>
      <c r="E23" s="44"/>
      <c r="F23" s="66"/>
      <c r="G23" s="67"/>
      <c r="H23" s="67"/>
      <c r="I23" s="67"/>
      <c r="J23" s="44"/>
      <c r="K23" s="74"/>
      <c r="L23" s="44"/>
      <c r="M23" s="81" t="str">
        <f>IF(OR(J23="",K23=""),"",IF(J23="GANADOR",M22+K23,IF(J23="PERDEDOR",M22+K23,M22)))</f>
        <v/>
      </c>
      <c r="N23" s="44"/>
      <c r="O23" s="44"/>
    </row>
    <row r="24" spans="2:15">
      <c r="B24" s="44"/>
      <c r="C24" s="65"/>
      <c r="D24" s="44"/>
      <c r="E24" s="44"/>
      <c r="F24" s="66"/>
      <c r="G24" s="67"/>
      <c r="H24" s="67"/>
      <c r="I24" s="67"/>
      <c r="J24" s="44"/>
      <c r="K24" s="74"/>
      <c r="L24" s="44"/>
      <c r="M24" s="81" t="str">
        <f>IF(OR(J24="",K24=""),"",IF(J24="GANADOR",M23+K24,IF(J24="PERDEDOR",M23+K24,M23)))</f>
        <v/>
      </c>
      <c r="N24" s="44"/>
      <c r="O24" s="44"/>
    </row>
    <row r="25" spans="2:15">
      <c r="B25" s="44"/>
      <c r="C25" s="65"/>
      <c r="D25" s="44"/>
      <c r="E25" s="44"/>
      <c r="F25" s="66"/>
      <c r="G25" s="67"/>
      <c r="H25" s="67"/>
      <c r="I25" s="67"/>
      <c r="J25" s="44"/>
      <c r="K25" s="74"/>
      <c r="L25" s="44"/>
      <c r="M25" s="81" t="str">
        <f>IF(OR(J25="",K25=""),"",IF(J25="GANADOR",M24+K25,IF(J25="PERDEDOR",M24+K25,M24)))</f>
        <v/>
      </c>
      <c r="N25" s="44"/>
      <c r="O25" s="44"/>
    </row>
    <row r="26" spans="2:15">
      <c r="B26" s="44"/>
      <c r="C26" s="65"/>
      <c r="D26" s="44"/>
      <c r="E26" s="44"/>
      <c r="F26" s="66"/>
      <c r="G26" s="67"/>
      <c r="H26" s="67"/>
      <c r="I26" s="67"/>
      <c r="J26" s="44"/>
      <c r="K26" s="74"/>
      <c r="L26" s="44"/>
      <c r="M26" s="81" t="str">
        <f>IF(OR(J26="",K26=""),"",IF(J26="GANADOR",M25+K26,IF(J26="PERDEDOR",M25+K26,M25)))</f>
        <v/>
      </c>
      <c r="N26" s="44"/>
      <c r="O26" s="44"/>
    </row>
    <row r="27" spans="2:15">
      <c r="B27" s="44"/>
      <c r="C27" s="65"/>
      <c r="D27" s="44"/>
      <c r="E27" s="44"/>
      <c r="F27" s="66"/>
      <c r="G27" s="67"/>
      <c r="H27" s="67"/>
      <c r="I27" s="67"/>
      <c r="J27" s="44"/>
      <c r="K27" s="74"/>
      <c r="L27" s="44"/>
      <c r="M27" s="81" t="str">
        <f>IF(OR(J27="",K27=""),"",IF(J27="GANADOR",M26+K27,IF(J27="PERDEDOR",M26+K27,M26)))</f>
        <v/>
      </c>
      <c r="N27" s="44"/>
      <c r="O27" s="44"/>
    </row>
    <row r="28" spans="2:15">
      <c r="B28" s="44"/>
      <c r="C28" s="65"/>
      <c r="D28" s="44"/>
      <c r="E28" s="44"/>
      <c r="F28" s="66"/>
      <c r="G28" s="67"/>
      <c r="H28" s="67"/>
      <c r="I28" s="67"/>
      <c r="J28" s="44"/>
      <c r="K28" s="74"/>
      <c r="L28" s="44"/>
      <c r="M28" s="81" t="str">
        <f>IF(OR(J28="",K28=""),"",IF(J28="GANADOR",M27+K28,IF(J28="PERDEDOR",M27+K28,M27)))</f>
        <v/>
      </c>
      <c r="N28" s="44"/>
      <c r="O28" s="44"/>
    </row>
    <row r="29" spans="2:15">
      <c r="B29" s="44"/>
      <c r="C29" s="65"/>
      <c r="D29" s="44"/>
      <c r="E29" s="44"/>
      <c r="F29" s="66"/>
      <c r="G29" s="67"/>
      <c r="H29" s="67"/>
      <c r="I29" s="67"/>
      <c r="J29" s="44"/>
      <c r="K29" s="74"/>
      <c r="L29" s="44"/>
      <c r="M29" s="81" t="str">
        <f>IF(OR(J29="",K29=""),"",IF(J29="GANADOR",M28+K29,IF(J29="PERDEDOR",M28+K29,M28)))</f>
        <v/>
      </c>
      <c r="N29" s="44"/>
      <c r="O29" s="44"/>
    </row>
    <row r="30" spans="2:15">
      <c r="B30" s="44"/>
      <c r="C30" s="65"/>
      <c r="D30" s="44"/>
      <c r="E30" s="44"/>
      <c r="F30" s="66"/>
      <c r="G30" s="67"/>
      <c r="H30" s="67"/>
      <c r="I30" s="67"/>
      <c r="J30" s="44"/>
      <c r="K30" s="74"/>
      <c r="L30" s="44"/>
      <c r="M30" s="81" t="str">
        <f>IF(OR(J30="",K30=""),"",IF(J30="GANADOR",M29+K30,IF(J30="PERDEDOR",M29+K30,M29)))</f>
        <v/>
      </c>
      <c r="N30" s="44"/>
      <c r="O30" s="44"/>
    </row>
    <row r="31" spans="2:15">
      <c r="B31" s="44"/>
      <c r="C31" s="65"/>
      <c r="D31" s="44"/>
      <c r="E31" s="44"/>
      <c r="F31" s="66"/>
      <c r="G31" s="67"/>
      <c r="H31" s="67"/>
      <c r="I31" s="67"/>
      <c r="J31" s="44"/>
      <c r="K31" s="74"/>
      <c r="L31" s="44"/>
      <c r="M31" s="81" t="str">
        <f>IF(OR(J31="",K31=""),"",IF(J31="GANADOR",M30+K31,IF(J31="PERDEDOR",M30+K31,M30)))</f>
        <v/>
      </c>
      <c r="N31" s="44"/>
      <c r="O31" s="44"/>
    </row>
    <row r="32" spans="2:15">
      <c r="B32" s="44"/>
      <c r="C32" s="65"/>
      <c r="D32" s="44"/>
      <c r="E32" s="44"/>
      <c r="F32" s="66"/>
      <c r="G32" s="67"/>
      <c r="H32" s="67"/>
      <c r="I32" s="67"/>
      <c r="J32" s="44"/>
      <c r="K32" s="74"/>
      <c r="L32" s="44"/>
      <c r="M32" s="81" t="str">
        <f>IF(OR(J32="",K32=""),"",IF(J32="GANADOR",M31+K32,IF(J32="PERDEDOR",M31+K32,M31)))</f>
        <v/>
      </c>
      <c r="N32" s="44"/>
      <c r="O32" s="44"/>
    </row>
    <row r="33" spans="2:15">
      <c r="B33" s="44"/>
      <c r="C33" s="65"/>
      <c r="D33" s="44"/>
      <c r="E33" s="44"/>
      <c r="F33" s="66"/>
      <c r="G33" s="67"/>
      <c r="H33" s="67"/>
      <c r="I33" s="67"/>
      <c r="J33" s="44"/>
      <c r="K33" s="74"/>
      <c r="L33" s="44"/>
      <c r="M33" s="81" t="str">
        <f>IF(OR(J33="",K33=""),"",IF(J33="GANADOR",M32+K33,IF(J33="PERDEDOR",M32+K33,M32)))</f>
        <v/>
      </c>
      <c r="N33" s="44"/>
      <c r="O33" s="44"/>
    </row>
    <row r="34" spans="2:15">
      <c r="B34" s="44"/>
      <c r="C34" s="65"/>
      <c r="D34" s="44"/>
      <c r="E34" s="44"/>
      <c r="F34" s="66"/>
      <c r="G34" s="67"/>
      <c r="H34" s="67"/>
      <c r="I34" s="67"/>
      <c r="J34" s="44"/>
      <c r="K34" s="74"/>
      <c r="L34" s="44"/>
      <c r="M34" s="81" t="str">
        <f>IF(OR(J34="",K34=""),"",IF(J34="GANADOR",M33+K34,IF(J34="PERDEDOR",M33+K34,M33)))</f>
        <v/>
      </c>
      <c r="N34" s="44"/>
      <c r="O34" s="44"/>
    </row>
    <row r="35" spans="2:15">
      <c r="B35" s="44"/>
      <c r="C35" s="65"/>
      <c r="D35" s="44"/>
      <c r="E35" s="44"/>
      <c r="F35" s="66"/>
      <c r="G35" s="67"/>
      <c r="H35" s="67"/>
      <c r="I35" s="67"/>
      <c r="J35" s="44"/>
      <c r="K35" s="74"/>
      <c r="L35" s="44"/>
      <c r="M35" s="81" t="str">
        <f>IF(OR(J35="",K35=""),"",IF(J35="GANADOR",M34+K35,IF(J35="PERDEDOR",M34+K35,M34)))</f>
        <v/>
      </c>
      <c r="N35" s="44"/>
      <c r="O35" s="44"/>
    </row>
    <row r="36" spans="2:15">
      <c r="B36" s="44"/>
      <c r="C36" s="65"/>
      <c r="D36" s="44"/>
      <c r="E36" s="44"/>
      <c r="F36" s="66"/>
      <c r="G36" s="67"/>
      <c r="H36" s="67"/>
      <c r="I36" s="67"/>
      <c r="J36" s="44"/>
      <c r="K36" s="74"/>
      <c r="L36" s="44"/>
      <c r="M36" s="81" t="str">
        <f>IF(OR(J36="",K36=""),"",IF(J36="GANADOR",M35+K36,IF(J36="PERDEDOR",M35+K36,M35)))</f>
        <v/>
      </c>
      <c r="N36" s="44"/>
      <c r="O36" s="44"/>
    </row>
    <row r="37" spans="2:15">
      <c r="B37" s="44"/>
      <c r="C37" s="65"/>
      <c r="D37" s="44"/>
      <c r="E37" s="44"/>
      <c r="F37" s="66"/>
      <c r="G37" s="67"/>
      <c r="H37" s="67"/>
      <c r="I37" s="67"/>
      <c r="J37" s="44"/>
      <c r="K37" s="74"/>
      <c r="L37" s="44"/>
      <c r="M37" s="81" t="str">
        <f>IF(OR(J37="",K37=""),"",IF(J37="GANADOR",M36+K37,IF(J37="PERDEDOR",M36+K37,M36)))</f>
        <v/>
      </c>
      <c r="N37" s="44"/>
      <c r="O37" s="44"/>
    </row>
    <row r="38" spans="2:15">
      <c r="B38" s="44"/>
      <c r="C38" s="65"/>
      <c r="D38" s="44"/>
      <c r="E38" s="44"/>
      <c r="F38" s="66"/>
      <c r="G38" s="67"/>
      <c r="H38" s="67"/>
      <c r="I38" s="67"/>
      <c r="J38" s="44"/>
      <c r="K38" s="74"/>
      <c r="L38" s="44"/>
      <c r="M38" s="81" t="str">
        <f>IF(OR(J38="",K38=""),"",IF(J38="GANADOR",M37+K38,IF(J38="PERDEDOR",M37+K38,M37)))</f>
        <v/>
      </c>
      <c r="N38" s="44"/>
      <c r="O38" s="44"/>
    </row>
    <row r="39" spans="2:15">
      <c r="B39" s="44"/>
      <c r="C39" s="65"/>
      <c r="D39" s="44"/>
      <c r="E39" s="44"/>
      <c r="F39" s="66"/>
      <c r="G39" s="67"/>
      <c r="H39" s="67"/>
      <c r="I39" s="67"/>
      <c r="J39" s="44"/>
      <c r="K39" s="74"/>
      <c r="L39" s="44"/>
      <c r="M39" s="81" t="str">
        <f>IF(OR(J39="",K39=""),"",IF(J39="GANADOR",M38+K39,IF(J39="PERDEDOR",M38+K39,M38)))</f>
        <v/>
      </c>
      <c r="N39" s="44"/>
      <c r="O39" s="44"/>
    </row>
    <row r="40" spans="2:15">
      <c r="B40" s="44"/>
      <c r="C40" s="65"/>
      <c r="D40" s="44"/>
      <c r="E40" s="44"/>
      <c r="F40" s="66"/>
      <c r="G40" s="67"/>
      <c r="H40" s="67"/>
      <c r="I40" s="67"/>
      <c r="J40" s="44"/>
      <c r="K40" s="74"/>
      <c r="L40" s="44"/>
      <c r="M40" s="81" t="str">
        <f>IF(OR(J40="",K40=""),"",IF(J40="GANADOR",M39+K40,IF(J40="PERDEDOR",M39+K40,M39)))</f>
        <v/>
      </c>
      <c r="N40" s="44"/>
      <c r="O40" s="44"/>
    </row>
    <row r="41" spans="2:15">
      <c r="B41" s="44"/>
      <c r="C41" s="65"/>
      <c r="D41" s="44"/>
      <c r="E41" s="44"/>
      <c r="F41" s="66"/>
      <c r="G41" s="67"/>
      <c r="H41" s="67"/>
      <c r="I41" s="67"/>
      <c r="J41" s="44"/>
      <c r="K41" s="74"/>
      <c r="L41" s="44"/>
      <c r="M41" s="81" t="str">
        <f>IF(OR(J41="",K41=""),"",IF(J41="GANADOR",M40+K41,IF(J41="PERDEDOR",M40+K41,M40)))</f>
        <v/>
      </c>
      <c r="N41" s="44"/>
      <c r="O41" s="44"/>
    </row>
    <row r="42" spans="2:15">
      <c r="B42" s="44"/>
      <c r="C42" s="65"/>
      <c r="D42" s="44"/>
      <c r="E42" s="44"/>
      <c r="F42" s="66"/>
      <c r="G42" s="67"/>
      <c r="H42" s="67"/>
      <c r="I42" s="67"/>
      <c r="J42" s="44"/>
      <c r="K42" s="74"/>
      <c r="L42" s="44"/>
      <c r="M42" s="81" t="str">
        <f>IF(OR(J42="",K42=""),"",IF(J42="GANADOR",M41+K42,IF(J42="PERDEDOR",M41+K42,M41)))</f>
        <v/>
      </c>
      <c r="N42" s="44"/>
      <c r="O42" s="44"/>
    </row>
    <row r="43" spans="2:15">
      <c r="B43" s="44"/>
      <c r="C43" s="65"/>
      <c r="D43" s="44"/>
      <c r="E43" s="44"/>
      <c r="F43" s="66"/>
      <c r="G43" s="67"/>
      <c r="H43" s="67"/>
      <c r="I43" s="67"/>
      <c r="J43" s="44"/>
      <c r="K43" s="74"/>
      <c r="L43" s="44"/>
      <c r="M43" s="81" t="str">
        <f>IF(OR(J43="",K43=""),"",IF(J43="GANADOR",M42+K43,IF(J43="PERDEDOR",M42+K43,M42)))</f>
        <v/>
      </c>
      <c r="N43" s="44"/>
      <c r="O43" s="44"/>
    </row>
    <row r="44" spans="2:15">
      <c r="B44" s="44"/>
      <c r="C44" s="65"/>
      <c r="D44" s="44"/>
      <c r="E44" s="44"/>
      <c r="F44" s="66"/>
      <c r="G44" s="67"/>
      <c r="H44" s="67"/>
      <c r="I44" s="67"/>
      <c r="J44" s="44"/>
      <c r="K44" s="74"/>
      <c r="L44" s="44"/>
      <c r="M44" s="81" t="str">
        <f>IF(OR(J44="",K44=""),"",IF(J44="GANADOR",M43+K44,IF(J44="PERDEDOR",M43+K44,M43)))</f>
        <v/>
      </c>
      <c r="N44" s="44"/>
      <c r="O44" s="44"/>
    </row>
    <row r="45" spans="2:15">
      <c r="B45" s="44"/>
      <c r="C45" s="65"/>
      <c r="D45" s="44"/>
      <c r="E45" s="44"/>
      <c r="F45" s="66"/>
      <c r="G45" s="67"/>
      <c r="H45" s="67"/>
      <c r="I45" s="67"/>
      <c r="J45" s="44"/>
      <c r="K45" s="74"/>
      <c r="L45" s="44"/>
      <c r="M45" s="81" t="str">
        <f>IF(OR(J45="",K45=""),"",IF(J45="GANADOR",M44+K45,IF(J45="PERDEDOR",M44+K45,M44)))</f>
        <v/>
      </c>
      <c r="N45" s="44"/>
      <c r="O45" s="44"/>
    </row>
    <row r="46" spans="2:15">
      <c r="B46" s="44"/>
      <c r="C46" s="65"/>
      <c r="D46" s="44"/>
      <c r="E46" s="44"/>
      <c r="F46" s="66"/>
      <c r="G46" s="67"/>
      <c r="H46" s="67"/>
      <c r="I46" s="67"/>
      <c r="J46" s="44"/>
      <c r="K46" s="74"/>
      <c r="L46" s="44"/>
      <c r="M46" s="81" t="str">
        <f>IF(OR(J46="",K46=""),"",IF(J46="GANADOR",M45+K46,IF(J46="PERDEDOR",M45+K46,M45)))</f>
        <v/>
      </c>
      <c r="N46" s="44"/>
      <c r="O46" s="44"/>
    </row>
    <row r="47" spans="2:15">
      <c r="B47" s="44"/>
      <c r="C47" s="65"/>
      <c r="D47" s="44"/>
      <c r="E47" s="44"/>
      <c r="F47" s="66"/>
      <c r="G47" s="67"/>
      <c r="H47" s="67"/>
      <c r="I47" s="67"/>
      <c r="J47" s="44"/>
      <c r="K47" s="74"/>
      <c r="L47" s="44"/>
      <c r="M47" s="81" t="str">
        <f>IF(OR(J47="",K47=""),"",IF(J47="GANADOR",M46+K47,IF(J47="PERDEDOR",M46+K47,M46)))</f>
        <v/>
      </c>
      <c r="N47" s="44"/>
      <c r="O47" s="44"/>
    </row>
    <row r="48" spans="2:15">
      <c r="B48" s="44"/>
      <c r="C48" s="65"/>
      <c r="D48" s="44"/>
      <c r="E48" s="44"/>
      <c r="F48" s="66"/>
      <c r="G48" s="67"/>
      <c r="H48" s="67"/>
      <c r="I48" s="67"/>
      <c r="J48" s="44"/>
      <c r="K48" s="74"/>
      <c r="L48" s="44"/>
      <c r="M48" s="81" t="str">
        <f>IF(OR(J48="",K48=""),"",IF(J48="GANADOR",M47+K48,IF(J48="PERDEDOR",M47+K48,M47)))</f>
        <v/>
      </c>
      <c r="N48" s="44"/>
      <c r="O48" s="44"/>
    </row>
    <row r="49" spans="2:15">
      <c r="B49" s="44"/>
      <c r="C49" s="65"/>
      <c r="D49" s="44"/>
      <c r="E49" s="44"/>
      <c r="F49" s="66"/>
      <c r="G49" s="67"/>
      <c r="H49" s="67"/>
      <c r="I49" s="67"/>
      <c r="J49" s="44"/>
      <c r="K49" s="74"/>
      <c r="L49" s="44"/>
      <c r="M49" s="81" t="str">
        <f>IF(OR(J49="",K49=""),"",IF(J49="GANADOR",M48+K49,IF(J49="PERDEDOR",M48+K49,M48)))</f>
        <v/>
      </c>
      <c r="N49" s="44"/>
      <c r="O49" s="44"/>
    </row>
    <row r="50" spans="2:15">
      <c r="B50" s="44"/>
      <c r="C50" s="65"/>
      <c r="D50" s="44"/>
      <c r="E50" s="44"/>
      <c r="F50" s="66"/>
      <c r="G50" s="67"/>
      <c r="H50" s="67"/>
      <c r="I50" s="67"/>
      <c r="J50" s="44"/>
      <c r="K50" s="74"/>
      <c r="L50" s="44"/>
      <c r="M50" s="81" t="str">
        <f>IF(OR(J50="",K50=""),"",IF(J50="GANADOR",M49+K50,IF(J50="PERDEDOR",M49+K50,M49)))</f>
        <v/>
      </c>
      <c r="N50" s="44"/>
      <c r="O50" s="44"/>
    </row>
    <row r="51" spans="2:15">
      <c r="B51" s="44"/>
      <c r="C51" s="65"/>
      <c r="D51" s="44"/>
      <c r="E51" s="44"/>
      <c r="F51" s="66"/>
      <c r="G51" s="67"/>
      <c r="H51" s="67"/>
      <c r="I51" s="67"/>
      <c r="J51" s="44"/>
      <c r="K51" s="74"/>
      <c r="L51" s="44"/>
      <c r="M51" s="81" t="str">
        <f>IF(OR(J51="",K51=""),"",IF(J51="GANADOR",M50+K51,IF(J51="PERDEDOR",M50+K51,M50)))</f>
        <v/>
      </c>
      <c r="N51" s="44"/>
      <c r="O51" s="44"/>
    </row>
    <row r="52" spans="2:15">
      <c r="B52" s="44"/>
      <c r="C52" s="65"/>
      <c r="D52" s="44"/>
      <c r="E52" s="44"/>
      <c r="F52" s="66"/>
      <c r="G52" s="67"/>
      <c r="H52" s="67"/>
      <c r="I52" s="67"/>
      <c r="J52" s="44"/>
      <c r="K52" s="74"/>
      <c r="L52" s="44"/>
      <c r="M52" s="81" t="str">
        <f>IF(OR(J52="",K52=""),"",IF(J52="GANADOR",M51+K52,IF(J52="PERDEDOR",M51+K52,M51)))</f>
        <v/>
      </c>
      <c r="N52" s="44"/>
      <c r="O52" s="44"/>
    </row>
    <row r="53" spans="2:15">
      <c r="B53" s="44"/>
      <c r="C53" s="65"/>
      <c r="D53" s="44"/>
      <c r="E53" s="44"/>
      <c r="F53" s="66"/>
      <c r="G53" s="67"/>
      <c r="H53" s="67"/>
      <c r="I53" s="67"/>
      <c r="J53" s="44"/>
      <c r="K53" s="74"/>
      <c r="L53" s="44"/>
      <c r="M53" s="81" t="str">
        <f>IF(OR(J53="",K53=""),"",IF(J53="GANADOR",M52+K53,IF(J53="PERDEDOR",M52+K53,M52)))</f>
        <v/>
      </c>
      <c r="N53" s="44"/>
      <c r="O53" s="44"/>
    </row>
    <row r="54" spans="2:15">
      <c r="B54" s="44"/>
      <c r="C54" s="65"/>
      <c r="D54" s="44"/>
      <c r="E54" s="44"/>
      <c r="F54" s="66"/>
      <c r="G54" s="67"/>
      <c r="H54" s="67"/>
      <c r="I54" s="67"/>
      <c r="J54" s="44"/>
      <c r="K54" s="74"/>
      <c r="L54" s="44"/>
      <c r="M54" s="81" t="str">
        <f>IF(OR(J54="",K54=""),"",IF(J54="GANADOR",M53+K54,IF(J54="PERDEDOR",M53+K54,M53)))</f>
        <v/>
      </c>
      <c r="N54" s="44"/>
      <c r="O54" s="44"/>
    </row>
    <row r="55" spans="2:15">
      <c r="B55" s="44"/>
      <c r="C55" s="65"/>
      <c r="D55" s="44"/>
      <c r="E55" s="44"/>
      <c r="F55" s="66"/>
      <c r="G55" s="67"/>
      <c r="H55" s="67"/>
      <c r="I55" s="67"/>
      <c r="J55" s="44"/>
      <c r="K55" s="74"/>
      <c r="L55" s="44"/>
      <c r="M55" s="81" t="str">
        <f>IF(OR(J55="",K55=""),"",IF(J55="GANADOR",M54+K55,IF(J55="PERDEDOR",M54+K55,M54)))</f>
        <v/>
      </c>
      <c r="N55" s="44"/>
      <c r="O55" s="44"/>
    </row>
    <row r="56" spans="2:15">
      <c r="B56" s="44"/>
      <c r="C56" s="65"/>
      <c r="D56" s="44"/>
      <c r="E56" s="44"/>
      <c r="F56" s="66"/>
      <c r="G56" s="67"/>
      <c r="H56" s="67"/>
      <c r="I56" s="67"/>
      <c r="J56" s="44"/>
      <c r="K56" s="74"/>
      <c r="L56" s="44"/>
      <c r="M56" s="81" t="str">
        <f>IF(OR(J56="",K56=""),"",IF(J56="GANADOR",M55+K56,IF(J56="PERDEDOR",M55+K56,M55)))</f>
        <v/>
      </c>
      <c r="N56" s="44"/>
      <c r="O56" s="44"/>
    </row>
    <row r="57" spans="2:15">
      <c r="B57" s="44"/>
      <c r="C57" s="65"/>
      <c r="D57" s="44"/>
      <c r="E57" s="44"/>
      <c r="F57" s="66"/>
      <c r="G57" s="67"/>
      <c r="H57" s="67"/>
      <c r="I57" s="67"/>
      <c r="J57" s="44"/>
      <c r="K57" s="74"/>
      <c r="L57" s="44"/>
      <c r="M57" s="81" t="str">
        <f>IF(OR(J57="",K57=""),"",IF(J57="GANADOR",M56+K57,IF(J57="PERDEDOR",M56+K57,M56)))</f>
        <v/>
      </c>
      <c r="N57" s="44"/>
      <c r="O57" s="44"/>
    </row>
    <row r="58" spans="2:15">
      <c r="B58" s="44"/>
      <c r="C58" s="65"/>
      <c r="D58" s="44"/>
      <c r="E58" s="44"/>
      <c r="F58" s="66"/>
      <c r="G58" s="67"/>
      <c r="H58" s="67"/>
      <c r="I58" s="67"/>
      <c r="J58" s="44"/>
      <c r="K58" s="74"/>
      <c r="L58" s="44"/>
      <c r="M58" s="81" t="str">
        <f>IF(OR(J58="",K58=""),"",IF(J58="GANADOR",M57+K58,IF(J58="PERDEDOR",M57+K58,M57)))</f>
        <v/>
      </c>
      <c r="N58" s="44"/>
      <c r="O58" s="44"/>
    </row>
    <row r="59" spans="2:15">
      <c r="B59" s="44"/>
      <c r="C59" s="65"/>
      <c r="D59" s="44"/>
      <c r="E59" s="44"/>
      <c r="F59" s="66"/>
      <c r="G59" s="67"/>
      <c r="H59" s="67"/>
      <c r="I59" s="67"/>
      <c r="J59" s="44"/>
      <c r="K59" s="74"/>
      <c r="L59" s="44"/>
      <c r="M59" s="81" t="str">
        <f>IF(OR(J59="",K59=""),"",IF(J59="GANADOR",M58+K59,IF(J59="PERDEDOR",M58+K59,M58)))</f>
        <v/>
      </c>
      <c r="N59" s="44"/>
      <c r="O59" s="44"/>
    </row>
    <row r="60" spans="2:15">
      <c r="B60" s="44"/>
      <c r="C60" s="65"/>
      <c r="D60" s="44"/>
      <c r="E60" s="44"/>
      <c r="F60" s="66"/>
      <c r="G60" s="67"/>
      <c r="H60" s="67"/>
      <c r="I60" s="67"/>
      <c r="J60" s="44"/>
      <c r="K60" s="74"/>
      <c r="L60" s="44"/>
      <c r="M60" s="81" t="str">
        <f>IF(OR(J60="",K60=""),"",IF(J60="GANADOR",M59+K60,IF(J60="PERDEDOR",M59+K60,M59)))</f>
        <v/>
      </c>
      <c r="N60" s="44"/>
      <c r="O60" s="44"/>
    </row>
    <row r="61" spans="2:15">
      <c r="B61" s="44"/>
      <c r="C61" s="65"/>
      <c r="D61" s="44"/>
      <c r="E61" s="44"/>
      <c r="F61" s="66"/>
      <c r="G61" s="67"/>
      <c r="H61" s="67"/>
      <c r="I61" s="67"/>
      <c r="J61" s="44"/>
      <c r="K61" s="74"/>
      <c r="L61" s="44"/>
      <c r="M61" s="81" t="str">
        <f>IF(OR(J61="",K61=""),"",IF(J61="GANADOR",M60+K61,IF(J61="PERDEDOR",M60+K61,M60)))</f>
        <v/>
      </c>
      <c r="N61" s="44"/>
      <c r="O61" s="44"/>
    </row>
    <row r="62" spans="2:15">
      <c r="B62" s="44"/>
      <c r="C62" s="65"/>
      <c r="D62" s="44"/>
      <c r="E62" s="44"/>
      <c r="F62" s="66"/>
      <c r="G62" s="67"/>
      <c r="H62" s="67"/>
      <c r="I62" s="67"/>
      <c r="J62" s="44"/>
      <c r="K62" s="74"/>
      <c r="L62" s="44"/>
      <c r="M62" s="81" t="str">
        <f>IF(OR(J62="",K62=""),"",IF(J62="GANADOR",M61+K62,IF(J62="PERDEDOR",M61+K62,M61)))</f>
        <v/>
      </c>
      <c r="N62" s="44"/>
      <c r="O62" s="44"/>
    </row>
    <row r="63" spans="2:15">
      <c r="B63" s="44"/>
      <c r="C63" s="65"/>
      <c r="D63" s="44"/>
      <c r="E63" s="44"/>
      <c r="F63" s="66"/>
      <c r="G63" s="67"/>
      <c r="H63" s="67"/>
      <c r="I63" s="67"/>
      <c r="J63" s="44"/>
      <c r="K63" s="74"/>
      <c r="L63" s="44"/>
      <c r="M63" s="81" t="str">
        <f>IF(OR(J63="",K63=""),"",IF(J63="GANADOR",M62+K63,IF(J63="PERDEDOR",M62+K63,M62)))</f>
        <v/>
      </c>
      <c r="N63" s="44"/>
      <c r="O63" s="44"/>
    </row>
    <row r="64" spans="2:15">
      <c r="B64" s="44"/>
      <c r="C64" s="65"/>
      <c r="D64" s="44"/>
      <c r="E64" s="44"/>
      <c r="F64" s="66"/>
      <c r="G64" s="67"/>
      <c r="H64" s="67"/>
      <c r="I64" s="67"/>
      <c r="J64" s="44"/>
      <c r="K64" s="74"/>
      <c r="L64" s="44"/>
      <c r="M64" s="81" t="str">
        <f>IF(OR(J64="",K64=""),"",IF(J64="GANADOR",M63+K64,IF(J64="PERDEDOR",M63+K64,M63)))</f>
        <v/>
      </c>
      <c r="N64" s="44"/>
      <c r="O64" s="44"/>
    </row>
    <row r="65" spans="2:15">
      <c r="B65" s="44"/>
      <c r="C65" s="65"/>
      <c r="D65" s="44"/>
      <c r="E65" s="44"/>
      <c r="F65" s="66"/>
      <c r="G65" s="67"/>
      <c r="H65" s="67"/>
      <c r="I65" s="67"/>
      <c r="J65" s="44"/>
      <c r="K65" s="74"/>
      <c r="L65" s="44"/>
      <c r="M65" s="81" t="str">
        <f>IF(OR(J65="",K65=""),"",IF(J65="GANADOR",M64+K65,IF(J65="PERDEDOR",M64+K65,M64)))</f>
        <v/>
      </c>
      <c r="N65" s="44"/>
      <c r="O65" s="44"/>
    </row>
    <row r="66" spans="2:15">
      <c r="B66" s="44"/>
      <c r="C66" s="65"/>
      <c r="D66" s="44"/>
      <c r="E66" s="44"/>
      <c r="F66" s="66"/>
      <c r="G66" s="67"/>
      <c r="H66" s="67"/>
      <c r="I66" s="67"/>
      <c r="J66" s="44"/>
      <c r="K66" s="74"/>
      <c r="L66" s="44"/>
      <c r="M66" s="81" t="str">
        <f>IF(OR(J66="",K66=""),"",IF(J66="GANADOR",M65+K66,IF(J66="PERDEDOR",M65+K66,M65)))</f>
        <v/>
      </c>
      <c r="N66" s="44"/>
      <c r="O66" s="44"/>
    </row>
    <row r="67" spans="2:15">
      <c r="B67" s="44"/>
      <c r="C67" s="65"/>
      <c r="D67" s="44"/>
      <c r="E67" s="44"/>
      <c r="F67" s="66"/>
      <c r="G67" s="67"/>
      <c r="H67" s="67"/>
      <c r="I67" s="67"/>
      <c r="J67" s="44"/>
      <c r="K67" s="74"/>
      <c r="L67" s="44"/>
      <c r="M67" s="81" t="str">
        <f>IF(OR(J67="",K67=""),"",IF(J67="GANADOR",M66+K67,IF(J67="PERDEDOR",M66+K67,M66)))</f>
        <v/>
      </c>
      <c r="N67" s="44"/>
      <c r="O67" s="44"/>
    </row>
    <row r="68" spans="2:15">
      <c r="B68" s="44"/>
      <c r="C68" s="65"/>
      <c r="D68" s="44"/>
      <c r="E68" s="44"/>
      <c r="F68" s="66"/>
      <c r="G68" s="67"/>
      <c r="H68" s="67"/>
      <c r="I68" s="67"/>
      <c r="J68" s="44"/>
      <c r="K68" s="74"/>
      <c r="L68" s="44"/>
      <c r="M68" s="81" t="str">
        <f>IF(OR(J68="",K68=""),"",IF(J68="GANADOR",M67+K68,IF(J68="PERDEDOR",M67+K68,M67)))</f>
        <v/>
      </c>
      <c r="N68" s="44"/>
      <c r="O68" s="44"/>
    </row>
    <row r="69" spans="2:15">
      <c r="B69" s="44"/>
      <c r="C69" s="65"/>
      <c r="D69" s="44"/>
      <c r="E69" s="44"/>
      <c r="F69" s="66"/>
      <c r="G69" s="67"/>
      <c r="H69" s="67"/>
      <c r="I69" s="67"/>
      <c r="J69" s="44"/>
      <c r="K69" s="74"/>
      <c r="L69" s="44"/>
      <c r="M69" s="81" t="str">
        <f>IF(OR(J69="",K69=""),"",IF(J69="GANADOR",M68+K69,IF(J69="PERDEDOR",M68+K69,M68)))</f>
        <v/>
      </c>
      <c r="N69" s="44"/>
      <c r="O69" s="44"/>
    </row>
    <row r="70" spans="2:15">
      <c r="B70" s="44"/>
      <c r="C70" s="65"/>
      <c r="D70" s="44"/>
      <c r="E70" s="44"/>
      <c r="F70" s="66"/>
      <c r="G70" s="67"/>
      <c r="H70" s="67"/>
      <c r="I70" s="67"/>
      <c r="J70" s="44"/>
      <c r="K70" s="74"/>
      <c r="L70" s="44"/>
      <c r="M70" s="81" t="str">
        <f>IF(OR(J70="",K70=""),"",IF(J70="GANADOR",M69+K70,IF(J70="PERDEDOR",M69+K70,M69)))</f>
        <v/>
      </c>
      <c r="N70" s="44"/>
      <c r="O70" s="44"/>
    </row>
    <row r="71" spans="2:15">
      <c r="B71" s="44"/>
      <c r="C71" s="65"/>
      <c r="D71" s="44"/>
      <c r="E71" s="44"/>
      <c r="F71" s="66"/>
      <c r="G71" s="67"/>
      <c r="H71" s="67"/>
      <c r="I71" s="67"/>
      <c r="J71" s="44"/>
      <c r="K71" s="74"/>
      <c r="L71" s="44"/>
      <c r="M71" s="81" t="str">
        <f>IF(OR(J71="",K71=""),"",IF(J71="GANADOR",M70+K71,IF(J71="PERDEDOR",M70+K71,M70)))</f>
        <v/>
      </c>
      <c r="N71" s="44"/>
      <c r="O71" s="44"/>
    </row>
    <row r="72" spans="2:15">
      <c r="B72" s="44"/>
      <c r="C72" s="65"/>
      <c r="D72" s="44"/>
      <c r="E72" s="44"/>
      <c r="F72" s="66"/>
      <c r="G72" s="67"/>
      <c r="H72" s="67"/>
      <c r="I72" s="67"/>
      <c r="J72" s="44"/>
      <c r="K72" s="74"/>
      <c r="L72" s="44"/>
      <c r="M72" s="81" t="str">
        <f>IF(OR(J72="",K72=""),"",IF(J72="GANADOR",M71+K72,IF(J72="PERDEDOR",M71+K72,M71)))</f>
        <v/>
      </c>
      <c r="N72" s="44"/>
      <c r="O72" s="44"/>
    </row>
    <row r="73" spans="2:15">
      <c r="B73" s="44"/>
      <c r="C73" s="65"/>
      <c r="D73" s="44"/>
      <c r="E73" s="44"/>
      <c r="F73" s="66"/>
      <c r="G73" s="67"/>
      <c r="H73" s="67"/>
      <c r="I73" s="67"/>
      <c r="J73" s="44"/>
      <c r="K73" s="74"/>
      <c r="L73" s="44"/>
      <c r="M73" s="81" t="str">
        <f>IF(OR(J73="",K73=""),"",IF(J73="GANADOR",M72+K73,IF(J73="PERDEDOR",M72+K73,M72)))</f>
        <v/>
      </c>
      <c r="N73" s="44"/>
      <c r="O73" s="44"/>
    </row>
    <row r="74" spans="2:15">
      <c r="B74" s="44"/>
      <c r="C74" s="65"/>
      <c r="D74" s="44"/>
      <c r="E74" s="44"/>
      <c r="F74" s="66"/>
      <c r="G74" s="67"/>
      <c r="H74" s="67"/>
      <c r="I74" s="67"/>
      <c r="J74" s="44"/>
      <c r="K74" s="74"/>
      <c r="L74" s="44"/>
      <c r="M74" s="81" t="str">
        <f>IF(OR(J74="",K74=""),"",IF(J74="GANADOR",M73+K74,IF(J74="PERDEDOR",M73+K74,M73)))</f>
        <v/>
      </c>
      <c r="N74" s="44"/>
      <c r="O74" s="44"/>
    </row>
    <row r="75" spans="2:15">
      <c r="B75" s="44"/>
      <c r="C75" s="65"/>
      <c r="D75" s="44"/>
      <c r="E75" s="44"/>
      <c r="F75" s="66"/>
      <c r="G75" s="67"/>
      <c r="H75" s="67"/>
      <c r="I75" s="67"/>
      <c r="J75" s="44"/>
      <c r="K75" s="74"/>
      <c r="L75" s="44"/>
      <c r="M75" s="81" t="str">
        <f>IF(OR(J75="",K75=""),"",IF(J75="GANADOR",M74+K75,IF(J75="PERDEDOR",M74+K75,M74)))</f>
        <v/>
      </c>
      <c r="N75" s="44"/>
      <c r="O75" s="44"/>
    </row>
    <row r="76" spans="2:15">
      <c r="B76" s="44"/>
      <c r="C76" s="65"/>
      <c r="D76" s="44"/>
      <c r="E76" s="44"/>
      <c r="F76" s="66"/>
      <c r="G76" s="67"/>
      <c r="H76" s="67"/>
      <c r="I76" s="67"/>
      <c r="J76" s="44"/>
      <c r="K76" s="74"/>
      <c r="L76" s="44"/>
      <c r="M76" s="81" t="str">
        <f>IF(OR(J76="",K76=""),"",IF(J76="GANADOR",M75+K76,IF(J76="PERDEDOR",M75+K76,M75)))</f>
        <v/>
      </c>
      <c r="N76" s="44"/>
      <c r="O76" s="44"/>
    </row>
    <row r="77" spans="2:15">
      <c r="B77" s="44"/>
      <c r="C77" s="65"/>
      <c r="D77" s="44"/>
      <c r="E77" s="44"/>
      <c r="F77" s="66"/>
      <c r="G77" s="67"/>
      <c r="H77" s="67"/>
      <c r="I77" s="67"/>
      <c r="J77" s="44"/>
      <c r="K77" s="74"/>
      <c r="L77" s="44"/>
      <c r="M77" s="81" t="str">
        <f>IF(OR(J77="",K77=""),"",IF(J77="GANADOR",M76+K77,IF(J77="PERDEDOR",M76+K77,M76)))</f>
        <v/>
      </c>
      <c r="N77" s="44"/>
      <c r="O77" s="44"/>
    </row>
    <row r="78" spans="2:15">
      <c r="B78" s="44"/>
      <c r="C78" s="65"/>
      <c r="D78" s="44"/>
      <c r="E78" s="44"/>
      <c r="F78" s="66"/>
      <c r="G78" s="67"/>
      <c r="H78" s="67"/>
      <c r="I78" s="67"/>
      <c r="J78" s="44"/>
      <c r="K78" s="74"/>
      <c r="L78" s="44"/>
      <c r="M78" s="81" t="str">
        <f>IF(OR(J78="",K78=""),"",IF(J78="GANADOR",M77+K78,IF(J78="PERDEDOR",M77+K78,M77)))</f>
        <v/>
      </c>
      <c r="N78" s="44"/>
      <c r="O78" s="44"/>
    </row>
    <row r="79" spans="2:15">
      <c r="B79" s="44"/>
      <c r="C79" s="65"/>
      <c r="D79" s="44"/>
      <c r="E79" s="44"/>
      <c r="F79" s="66"/>
      <c r="G79" s="67"/>
      <c r="H79" s="67"/>
      <c r="I79" s="67"/>
      <c r="J79" s="44"/>
      <c r="K79" s="74"/>
      <c r="L79" s="44"/>
      <c r="M79" s="81" t="str">
        <f>IF(OR(J79="",K79=""),"",IF(J79="GANADOR",M78+K79,IF(J79="PERDEDOR",M78+K79,M78)))</f>
        <v/>
      </c>
      <c r="N79" s="44"/>
      <c r="O79" s="44"/>
    </row>
    <row r="80" spans="2:15">
      <c r="B80" s="44"/>
      <c r="C80" s="65"/>
      <c r="D80" s="44"/>
      <c r="E80" s="44"/>
      <c r="F80" s="66"/>
      <c r="G80" s="67"/>
      <c r="H80" s="67"/>
      <c r="I80" s="67"/>
      <c r="J80" s="44"/>
      <c r="K80" s="74"/>
      <c r="L80" s="44"/>
      <c r="M80" s="81" t="str">
        <f>IF(OR(J80="",K80=""),"",IF(J80="GANADOR",M79+K80,IF(J80="PERDEDOR",M79+K80,M79)))</f>
        <v/>
      </c>
      <c r="N80" s="44"/>
      <c r="O80" s="44"/>
    </row>
    <row r="81" spans="2:15">
      <c r="B81" s="44"/>
      <c r="C81" s="65"/>
      <c r="D81" s="44"/>
      <c r="E81" s="44"/>
      <c r="F81" s="66"/>
      <c r="G81" s="67"/>
      <c r="H81" s="67"/>
      <c r="I81" s="67"/>
      <c r="J81" s="44"/>
      <c r="K81" s="74"/>
      <c r="L81" s="44"/>
      <c r="M81" s="81" t="str">
        <f>IF(OR(J81="",K81=""),"",IF(J81="GANADOR",M80+K81,IF(J81="PERDEDOR",M80+K81,M80)))</f>
        <v/>
      </c>
      <c r="N81" s="44"/>
      <c r="O81" s="44"/>
    </row>
    <row r="82" spans="2:15">
      <c r="B82" s="44"/>
      <c r="C82" s="65"/>
      <c r="D82" s="44"/>
      <c r="E82" s="44"/>
      <c r="F82" s="66"/>
      <c r="G82" s="67"/>
      <c r="H82" s="67"/>
      <c r="I82" s="67"/>
      <c r="J82" s="44"/>
      <c r="K82" s="74"/>
      <c r="L82" s="44"/>
      <c r="M82" s="81" t="str">
        <f>IF(OR(J82="",K82=""),"",IF(J82="GANADOR",M81+K82,IF(J82="PERDEDOR",M81+K82,M81)))</f>
        <v/>
      </c>
      <c r="N82" s="44"/>
      <c r="O82" s="44"/>
    </row>
    <row r="83" spans="2:15">
      <c r="B83" s="44"/>
      <c r="C83" s="65"/>
      <c r="D83" s="44"/>
      <c r="E83" s="44"/>
      <c r="F83" s="66"/>
      <c r="G83" s="67"/>
      <c r="H83" s="67"/>
      <c r="I83" s="67"/>
      <c r="J83" s="44"/>
      <c r="K83" s="74"/>
      <c r="L83" s="44"/>
      <c r="M83" s="81" t="str">
        <f>IF(OR(J83="",K83=""),"",IF(J83="GANADOR",M82+K83,IF(J83="PERDEDOR",M82+K83,M82)))</f>
        <v/>
      </c>
      <c r="N83" s="44"/>
      <c r="O83" s="44"/>
    </row>
    <row r="84" spans="2:15">
      <c r="B84" s="44"/>
      <c r="C84" s="65"/>
      <c r="D84" s="44"/>
      <c r="E84" s="44"/>
      <c r="F84" s="66"/>
      <c r="G84" s="67"/>
      <c r="H84" s="67"/>
      <c r="I84" s="67"/>
      <c r="J84" s="44"/>
      <c r="K84" s="74"/>
      <c r="L84" s="44"/>
      <c r="M84" s="81" t="str">
        <f>IF(OR(J84="",K84=""),"",IF(J84="GANADOR",M83+K84,IF(J84="PERDEDOR",M83+K84,M83)))</f>
        <v/>
      </c>
      <c r="N84" s="44"/>
      <c r="O84" s="44"/>
    </row>
    <row r="85" spans="2:15">
      <c r="B85" s="44"/>
      <c r="C85" s="65"/>
      <c r="D85" s="44"/>
      <c r="E85" s="44"/>
      <c r="F85" s="66"/>
      <c r="G85" s="67"/>
      <c r="H85" s="67"/>
      <c r="I85" s="67"/>
      <c r="J85" s="44"/>
      <c r="K85" s="74"/>
      <c r="L85" s="44"/>
      <c r="M85" s="81" t="str">
        <f>IF(OR(J85="",K85=""),"",IF(J85="GANADOR",M84+K85,IF(J85="PERDEDOR",M84+K85,M84)))</f>
        <v/>
      </c>
      <c r="N85" s="44"/>
      <c r="O85" s="44"/>
    </row>
    <row r="86" spans="2:15">
      <c r="B86" s="44"/>
      <c r="C86" s="65"/>
      <c r="D86" s="44"/>
      <c r="E86" s="44"/>
      <c r="F86" s="66"/>
      <c r="G86" s="67"/>
      <c r="H86" s="67"/>
      <c r="I86" s="67"/>
      <c r="J86" s="44"/>
      <c r="K86" s="74"/>
      <c r="L86" s="44"/>
      <c r="M86" s="81" t="str">
        <f>IF(OR(J86="",K86=""),"",IF(J86="GANADOR",M85+K86,IF(J86="PERDEDOR",M85+K86,M85)))</f>
        <v/>
      </c>
      <c r="N86" s="44"/>
      <c r="O86" s="44"/>
    </row>
    <row r="87" spans="2:15">
      <c r="B87" s="44"/>
      <c r="C87" s="65"/>
      <c r="D87" s="44"/>
      <c r="E87" s="44"/>
      <c r="F87" s="66"/>
      <c r="G87" s="67"/>
      <c r="H87" s="67"/>
      <c r="I87" s="67"/>
      <c r="J87" s="44"/>
      <c r="K87" s="74"/>
      <c r="L87" s="44"/>
      <c r="M87" s="81" t="str">
        <f>IF(OR(J87="",K87=""),"",IF(J87="GANADOR",M86+K87,IF(J87="PERDEDOR",M86+K87,M86)))</f>
        <v/>
      </c>
      <c r="N87" s="44"/>
      <c r="O87" s="44"/>
    </row>
    <row r="88" spans="2:15">
      <c r="B88" s="44"/>
      <c r="C88" s="65"/>
      <c r="D88" s="44"/>
      <c r="E88" s="44"/>
      <c r="F88" s="66"/>
      <c r="G88" s="67"/>
      <c r="H88" s="67"/>
      <c r="I88" s="67"/>
      <c r="J88" s="44"/>
      <c r="K88" s="74"/>
      <c r="L88" s="44"/>
      <c r="M88" s="81" t="str">
        <f>IF(OR(J88="",K88=""),"",IF(J88="GANADOR",M87+K88,IF(J88="PERDEDOR",M87+K88,M87)))</f>
        <v/>
      </c>
      <c r="N88" s="44"/>
      <c r="O88" s="44"/>
    </row>
    <row r="89" spans="2:15">
      <c r="B89" s="44"/>
      <c r="C89" s="65"/>
      <c r="D89" s="44"/>
      <c r="E89" s="44"/>
      <c r="F89" s="66"/>
      <c r="G89" s="67"/>
      <c r="H89" s="67"/>
      <c r="I89" s="67"/>
      <c r="J89" s="44"/>
      <c r="K89" s="74"/>
      <c r="L89" s="44"/>
      <c r="M89" s="81" t="str">
        <f>IF(OR(J89="",K89=""),"",IF(J89="GANADOR",M88+K89,IF(J89="PERDEDOR",M88+K89,M88)))</f>
        <v/>
      </c>
      <c r="N89" s="44"/>
      <c r="O89" s="44"/>
    </row>
    <row r="90" spans="2:15">
      <c r="B90" s="44"/>
      <c r="C90" s="65"/>
      <c r="D90" s="44"/>
      <c r="E90" s="44"/>
      <c r="F90" s="66"/>
      <c r="G90" s="67"/>
      <c r="H90" s="67"/>
      <c r="I90" s="67"/>
      <c r="J90" s="44"/>
      <c r="K90" s="74"/>
      <c r="L90" s="44"/>
      <c r="M90" s="81" t="str">
        <f>IF(OR(J90="",K90=""),"",IF(J90="GANADOR",M89+K90,IF(J90="PERDEDOR",M89+K90,M89)))</f>
        <v/>
      </c>
      <c r="N90" s="44"/>
      <c r="O90" s="44"/>
    </row>
    <row r="91" spans="2:15">
      <c r="B91" s="44"/>
      <c r="C91" s="65"/>
      <c r="D91" s="44"/>
      <c r="E91" s="44"/>
      <c r="F91" s="66"/>
      <c r="G91" s="67"/>
      <c r="H91" s="67"/>
      <c r="I91" s="67"/>
      <c r="J91" s="44"/>
      <c r="K91" s="74"/>
      <c r="L91" s="44"/>
      <c r="M91" s="81" t="str">
        <f>IF(OR(J91="",K91=""),"",IF(J91="GANADOR",M90+K91,IF(J91="PERDEDOR",M90+K91,M90)))</f>
        <v/>
      </c>
      <c r="N91" s="44"/>
      <c r="O91" s="44"/>
    </row>
    <row r="92" spans="2:15">
      <c r="B92" s="44"/>
      <c r="C92" s="65"/>
      <c r="D92" s="44"/>
      <c r="E92" s="44"/>
      <c r="F92" s="66"/>
      <c r="G92" s="67"/>
      <c r="H92" s="67"/>
      <c r="I92" s="67"/>
      <c r="J92" s="44"/>
      <c r="K92" s="74"/>
      <c r="L92" s="44"/>
      <c r="M92" s="81" t="str">
        <f>IF(OR(J92="",K92=""),"",IF(J92="GANADOR",M91+K92,IF(J92="PERDEDOR",M91+K92,M91)))</f>
        <v/>
      </c>
      <c r="N92" s="44"/>
      <c r="O92" s="44"/>
    </row>
    <row r="93" spans="2:15">
      <c r="B93" s="84"/>
      <c r="C93" s="85"/>
      <c r="D93" s="84"/>
      <c r="E93" s="84"/>
      <c r="F93" s="86"/>
      <c r="G93" s="87"/>
      <c r="H93" s="87"/>
      <c r="I93" s="87"/>
      <c r="J93" s="84"/>
      <c r="K93" s="88"/>
      <c r="L93" s="84"/>
      <c r="M93" s="89" t="str">
        <f>IF(OR(J93="",K93=""),"",IF(J93="GANADOR",M92+K93,IF(J93="PERDEDOR",M92+K93,M92)))</f>
        <v/>
      </c>
      <c r="N93" s="84"/>
      <c r="O93" s="84"/>
    </row>
    <row r="94" spans="2:15">
      <c r="B94" s="44"/>
      <c r="C94" s="65"/>
      <c r="D94" s="44"/>
      <c r="E94" s="44"/>
      <c r="F94" s="66"/>
      <c r="G94" s="67"/>
      <c r="H94" s="67"/>
      <c r="I94" s="67"/>
      <c r="J94" s="44"/>
      <c r="K94" s="74"/>
      <c r="L94" s="44"/>
      <c r="M94" s="81" t="str">
        <f>IF(OR(J94="",K94=""),"",IF(J94="GANADOR",M93+K94,IF(J94="PERDEDOR",M93+K94,M93)))</f>
        <v/>
      </c>
      <c r="N94" s="44"/>
      <c r="O94" s="44"/>
    </row>
    <row r="95" spans="2:15">
      <c r="B95" s="44"/>
      <c r="C95" s="65"/>
      <c r="D95" s="44"/>
      <c r="E95" s="44"/>
      <c r="F95" s="66"/>
      <c r="G95" s="67"/>
      <c r="H95" s="67"/>
      <c r="I95" s="67"/>
      <c r="J95" s="44"/>
      <c r="K95" s="74"/>
      <c r="L95" s="44"/>
      <c r="M95" s="81" t="str">
        <f>IF(OR(J95="",K95=""),"",IF(J95="GANADOR",M94+K95,IF(J95="PERDEDOR",M94+K95,M94)))</f>
        <v/>
      </c>
      <c r="N95" s="44"/>
      <c r="O95" s="44"/>
    </row>
    <row r="96" spans="2:15">
      <c r="B96" s="44"/>
      <c r="C96" s="65"/>
      <c r="D96" s="44"/>
      <c r="E96" s="44"/>
      <c r="F96" s="66"/>
      <c r="G96" s="67"/>
      <c r="H96" s="67"/>
      <c r="I96" s="67"/>
      <c r="J96" s="44"/>
      <c r="K96" s="74"/>
      <c r="L96" s="44"/>
      <c r="M96" s="81" t="str">
        <f>IF(OR(J96="",K96=""),"",IF(J96="GANADOR",M95+K96,IF(J96="PERDEDOR",M95+K96,M95)))</f>
        <v/>
      </c>
      <c r="N96" s="44"/>
      <c r="O96" s="44"/>
    </row>
    <row r="97" spans="2:15">
      <c r="B97" s="44"/>
      <c r="C97" s="65"/>
      <c r="D97" s="44"/>
      <c r="E97" s="44"/>
      <c r="F97" s="66"/>
      <c r="G97" s="67"/>
      <c r="H97" s="67"/>
      <c r="I97" s="67"/>
      <c r="J97" s="44"/>
      <c r="K97" s="74"/>
      <c r="L97" s="44"/>
      <c r="M97" s="81" t="str">
        <f>IF(OR(J97="",K97=""),"",IF(J97="GANADOR",M96+K97,IF(J97="PERDEDOR",M96+K97,M96)))</f>
        <v/>
      </c>
      <c r="N97" s="44"/>
      <c r="O97" s="44"/>
    </row>
    <row r="98" spans="2:15">
      <c r="B98" s="44"/>
      <c r="C98" s="65"/>
      <c r="D98" s="44"/>
      <c r="E98" s="44"/>
      <c r="F98" s="66"/>
      <c r="G98" s="67"/>
      <c r="H98" s="67"/>
      <c r="I98" s="67"/>
      <c r="J98" s="44"/>
      <c r="K98" s="74"/>
      <c r="L98" s="44"/>
      <c r="M98" s="81" t="str">
        <f>IF(OR(J98="",K98=""),"",IF(J98="GANADOR",M97+K98,IF(J98="PERDEDOR",M97+K98,M97)))</f>
        <v/>
      </c>
      <c r="N98" s="44"/>
      <c r="O98" s="44"/>
    </row>
    <row r="99" spans="2:15">
      <c r="B99" s="44"/>
      <c r="C99" s="65"/>
      <c r="D99" s="44"/>
      <c r="E99" s="44"/>
      <c r="F99" s="66"/>
      <c r="G99" s="67"/>
      <c r="H99" s="67"/>
      <c r="I99" s="67"/>
      <c r="J99" s="44"/>
      <c r="K99" s="74"/>
      <c r="L99" s="44"/>
      <c r="M99" s="81" t="str">
        <f>IF(OR(J99="",K99=""),"",IF(J99="GANADOR",M98+K99,IF(J99="PERDEDOR",M98+K99,M98)))</f>
        <v/>
      </c>
      <c r="N99" s="44"/>
      <c r="O99" s="44"/>
    </row>
    <row r="100" spans="2:15">
      <c r="B100" s="44"/>
      <c r="C100" s="65"/>
      <c r="D100" s="44"/>
      <c r="E100" s="44"/>
      <c r="F100" s="66"/>
      <c r="G100" s="67"/>
      <c r="H100" s="67"/>
      <c r="I100" s="67"/>
      <c r="J100" s="44"/>
      <c r="K100" s="74"/>
      <c r="L100" s="44"/>
      <c r="M100" s="81" t="str">
        <f>IF(OR(J100="",K100=""),"",IF(J100="GANADOR",M99+K100,IF(J100="PERDEDOR",M99+K100,M99)))</f>
        <v/>
      </c>
      <c r="N100" s="44"/>
      <c r="O100" s="44"/>
    </row>
    <row r="101" spans="2:15">
      <c r="B101" s="44"/>
      <c r="C101" s="65"/>
      <c r="D101" s="44"/>
      <c r="E101" s="44"/>
      <c r="F101" s="66"/>
      <c r="G101" s="67"/>
      <c r="H101" s="67"/>
      <c r="I101" s="67"/>
      <c r="J101" s="44"/>
      <c r="K101" s="74"/>
      <c r="L101" s="44"/>
      <c r="M101" s="81" t="str">
        <f>IF(OR(J101="",K101=""),"",IF(J101="GANADOR",M100+K101,IF(J101="PERDEDOR",M100+K101,M100)))</f>
        <v/>
      </c>
      <c r="N101" s="44"/>
      <c r="O101" s="44"/>
    </row>
    <row r="102" spans="2:15">
      <c r="B102" s="44"/>
      <c r="C102" s="65"/>
      <c r="D102" s="44"/>
      <c r="E102" s="44"/>
      <c r="F102" s="66"/>
      <c r="G102" s="67"/>
      <c r="H102" s="67"/>
      <c r="I102" s="67"/>
      <c r="J102" s="44"/>
      <c r="K102" s="74"/>
      <c r="L102" s="44"/>
      <c r="M102" s="81" t="str">
        <f>IF(OR(J102="",K102=""),"",IF(J102="GANADOR",M101+K102,IF(J102="PERDEDOR",M101+K102,M101)))</f>
        <v/>
      </c>
      <c r="N102" s="44"/>
      <c r="O102" s="44"/>
    </row>
    <row r="103" spans="2:15">
      <c r="B103" s="44"/>
      <c r="C103" s="65"/>
      <c r="D103" s="44"/>
      <c r="E103" s="44"/>
      <c r="F103" s="66"/>
      <c r="G103" s="67"/>
      <c r="H103" s="67"/>
      <c r="I103" s="67"/>
      <c r="J103" s="44"/>
      <c r="K103" s="74"/>
      <c r="L103" s="44"/>
      <c r="M103" s="81" t="str">
        <f>IF(OR(J103="",K103=""),"",IF(J103="GANADOR",M102+K103,IF(J103="PERDEDOR",M102+K103,M102)))</f>
        <v/>
      </c>
      <c r="N103" s="44"/>
      <c r="O103" s="44"/>
    </row>
    <row r="104" spans="2:15">
      <c r="B104" s="44"/>
      <c r="C104" s="65"/>
      <c r="D104" s="44"/>
      <c r="E104" s="44"/>
      <c r="F104" s="66"/>
      <c r="G104" s="67"/>
      <c r="H104" s="67"/>
      <c r="I104" s="67"/>
      <c r="J104" s="44"/>
      <c r="K104" s="74"/>
      <c r="L104" s="44"/>
      <c r="M104" s="81" t="str">
        <f>IF(OR(J104="",K104=""),"",IF(J104="GANADOR",M103+K104,IF(J104="PERDEDOR",M103+K104,M103)))</f>
        <v/>
      </c>
      <c r="N104" s="44"/>
      <c r="O104" s="44"/>
    </row>
    <row r="105" spans="2:15">
      <c r="B105" s="44"/>
      <c r="C105" s="65"/>
      <c r="D105" s="44"/>
      <c r="E105" s="44"/>
      <c r="F105" s="66"/>
      <c r="G105" s="67"/>
      <c r="H105" s="67"/>
      <c r="I105" s="67"/>
      <c r="J105" s="44"/>
      <c r="K105" s="74"/>
      <c r="L105" s="44"/>
      <c r="M105" s="81" t="str">
        <f>IF(OR(J105="",K105=""),"",IF(J105="GANADOR",M104+K105,IF(J105="PERDEDOR",M104+K105,M104)))</f>
        <v/>
      </c>
      <c r="N105" s="44"/>
      <c r="O105" s="44"/>
    </row>
    <row r="106" spans="2:15">
      <c r="B106" s="44"/>
      <c r="C106" s="65"/>
      <c r="D106" s="44"/>
      <c r="E106" s="44"/>
      <c r="F106" s="66"/>
      <c r="G106" s="67"/>
      <c r="H106" s="67"/>
      <c r="I106" s="67"/>
      <c r="J106" s="44"/>
      <c r="K106" s="74"/>
      <c r="L106" s="44"/>
      <c r="M106" s="81" t="str">
        <f>IF(OR(J106="",K106=""),"",IF(J106="GANADOR",M105+K106,IF(J106="PERDEDOR",M105+K106,M105)))</f>
        <v/>
      </c>
      <c r="N106" s="44"/>
      <c r="O106" s="44"/>
    </row>
    <row r="107" spans="2:15">
      <c r="B107" s="44"/>
      <c r="C107" s="65"/>
      <c r="D107" s="44"/>
      <c r="E107" s="44"/>
      <c r="F107" s="66"/>
      <c r="G107" s="67"/>
      <c r="H107" s="67"/>
      <c r="I107" s="67"/>
      <c r="J107" s="44"/>
      <c r="K107" s="74"/>
      <c r="L107" s="44"/>
      <c r="M107" s="81" t="str">
        <f>IF(OR(J107="",K107=""),"",IF(J107="GANADOR",M106+K107,IF(J107="PERDEDOR",M106+K107,M106)))</f>
        <v/>
      </c>
      <c r="N107" s="44"/>
      <c r="O107" s="44"/>
    </row>
    <row r="108" spans="2:15">
      <c r="B108" s="44"/>
      <c r="C108" s="65"/>
      <c r="D108" s="44"/>
      <c r="E108" s="44"/>
      <c r="F108" s="66"/>
      <c r="G108" s="67"/>
      <c r="H108" s="67"/>
      <c r="I108" s="67"/>
      <c r="J108" s="44"/>
      <c r="K108" s="74"/>
      <c r="L108" s="44"/>
      <c r="M108" s="81" t="str">
        <f>IF(OR(J108="",K108=""),"",IF(J108="GANADOR",M107+K108,IF(J108="PERDEDOR",M107+K108,M107)))</f>
        <v/>
      </c>
      <c r="N108" s="44"/>
      <c r="O108" s="44"/>
    </row>
    <row r="109" spans="2:15">
      <c r="B109" s="44"/>
      <c r="C109" s="65"/>
      <c r="D109" s="44"/>
      <c r="E109" s="44"/>
      <c r="F109" s="66"/>
      <c r="G109" s="67"/>
      <c r="H109" s="67"/>
      <c r="I109" s="67"/>
      <c r="J109" s="44"/>
      <c r="K109" s="74"/>
      <c r="L109" s="44"/>
      <c r="M109" s="81" t="str">
        <f>IF(OR(J109="",K109=""),"",IF(J109="GANADOR",M108+K109,IF(J109="PERDEDOR",M108+K109,M108)))</f>
        <v/>
      </c>
      <c r="N109" s="44"/>
      <c r="O109" s="44"/>
    </row>
    <row r="110" spans="2:15">
      <c r="B110" s="44"/>
      <c r="C110" s="65"/>
      <c r="D110" s="44"/>
      <c r="E110" s="44"/>
      <c r="F110" s="66"/>
      <c r="G110" s="67"/>
      <c r="H110" s="67"/>
      <c r="I110" s="67"/>
      <c r="J110" s="44"/>
      <c r="K110" s="74"/>
      <c r="L110" s="44"/>
      <c r="M110" s="81" t="str">
        <f>IF(OR(J110="",K110=""),"",IF(J110="GANADOR",M109+K110,IF(J110="PERDEDOR",M109+K110,M109)))</f>
        <v/>
      </c>
      <c r="N110" s="44"/>
      <c r="O110" s="44"/>
    </row>
    <row r="111" spans="2:15">
      <c r="B111" s="44"/>
      <c r="C111" s="65"/>
      <c r="D111" s="44"/>
      <c r="E111" s="44"/>
      <c r="F111" s="66"/>
      <c r="G111" s="67"/>
      <c r="H111" s="67"/>
      <c r="I111" s="67"/>
      <c r="J111" s="44"/>
      <c r="K111" s="74"/>
      <c r="L111" s="44"/>
      <c r="M111" s="81" t="str">
        <f>IF(OR(J111="",K111=""),"",IF(J111="GANADOR",M110+K111,IF(J111="PERDEDOR",M110+K111,M110)))</f>
        <v/>
      </c>
      <c r="N111" s="44"/>
      <c r="O111" s="44"/>
    </row>
    <row r="112" spans="2:15">
      <c r="B112" s="44"/>
      <c r="C112" s="65"/>
      <c r="D112" s="44"/>
      <c r="E112" s="44"/>
      <c r="F112" s="66"/>
      <c r="G112" s="67"/>
      <c r="H112" s="67"/>
      <c r="I112" s="67"/>
      <c r="J112" s="44"/>
      <c r="K112" s="74"/>
      <c r="L112" s="44"/>
      <c r="M112" s="81" t="str">
        <f>IF(OR(J112="",K112=""),"",IF(J112="GANADOR",M111+K112,IF(J112="PERDEDOR",M111+K112,M111)))</f>
        <v/>
      </c>
      <c r="N112" s="44"/>
      <c r="O112" s="44"/>
    </row>
    <row r="113" spans="2:15">
      <c r="B113" s="44"/>
      <c r="C113" s="65"/>
      <c r="D113" s="44"/>
      <c r="E113" s="44"/>
      <c r="F113" s="66"/>
      <c r="G113" s="67"/>
      <c r="H113" s="67"/>
      <c r="I113" s="67"/>
      <c r="J113" s="44"/>
      <c r="K113" s="74"/>
      <c r="L113" s="44"/>
      <c r="M113" s="81" t="str">
        <f>IF(OR(J113="",K113=""),"",IF(J113="GANADOR",M112+K113,IF(J113="PERDEDOR",M112+K113,M112)))</f>
        <v/>
      </c>
      <c r="N113" s="44"/>
      <c r="O113" s="44"/>
    </row>
    <row r="114" spans="2:15">
      <c r="B114" s="44"/>
      <c r="C114" s="65"/>
      <c r="D114" s="44"/>
      <c r="E114" s="44"/>
      <c r="F114" s="66"/>
      <c r="G114" s="67"/>
      <c r="H114" s="67"/>
      <c r="I114" s="67"/>
      <c r="J114" s="44"/>
      <c r="K114" s="74"/>
      <c r="L114" s="44"/>
      <c r="M114" s="81" t="str">
        <f>IF(OR(J114="",K114=""),"",IF(J114="GANADOR",M113+K114,IF(J114="PERDEDOR",M113+K114,M113)))</f>
        <v/>
      </c>
      <c r="N114" s="44"/>
      <c r="O114" s="44"/>
    </row>
    <row r="115" spans="2:15">
      <c r="B115" s="44"/>
      <c r="C115" s="65"/>
      <c r="D115" s="44"/>
      <c r="E115" s="44"/>
      <c r="F115" s="66"/>
      <c r="G115" s="67"/>
      <c r="H115" s="67"/>
      <c r="I115" s="67"/>
      <c r="J115" s="44"/>
      <c r="K115" s="74"/>
      <c r="L115" s="44"/>
      <c r="M115" s="81" t="str">
        <f>IF(OR(J115="",K115=""),"",IF(J115="GANADOR",M114+K115,IF(J115="PERDEDOR",M114+K115,M114)))</f>
        <v/>
      </c>
      <c r="N115" s="44"/>
      <c r="O115" s="44"/>
    </row>
    <row r="116" spans="2:15">
      <c r="B116" s="44"/>
      <c r="C116" s="65"/>
      <c r="D116" s="44"/>
      <c r="E116" s="44"/>
      <c r="F116" s="66"/>
      <c r="G116" s="67"/>
      <c r="H116" s="67"/>
      <c r="I116" s="67"/>
      <c r="J116" s="44"/>
      <c r="K116" s="74"/>
      <c r="L116" s="44"/>
      <c r="M116" s="81" t="str">
        <f>IF(OR(J116="",K116=""),"",IF(J116="GANADOR",M115+K116,IF(J116="PERDEDOR",M115+K116,M115)))</f>
        <v/>
      </c>
      <c r="N116" s="44"/>
      <c r="O116" s="44"/>
    </row>
    <row r="117" spans="2:15">
      <c r="B117" s="44"/>
      <c r="C117" s="65"/>
      <c r="D117" s="44"/>
      <c r="E117" s="44"/>
      <c r="F117" s="66"/>
      <c r="G117" s="67"/>
      <c r="H117" s="67"/>
      <c r="I117" s="67"/>
      <c r="J117" s="44"/>
      <c r="K117" s="74"/>
      <c r="L117" s="44"/>
      <c r="M117" s="81" t="str">
        <f>IF(OR(J117="",K117=""),"",IF(J117="GANADOR",M116+K117,IF(J117="PERDEDOR",M116+K117,M116)))</f>
        <v/>
      </c>
      <c r="N117" s="44"/>
      <c r="O117" s="44"/>
    </row>
    <row r="118" spans="2:15">
      <c r="B118" s="44"/>
      <c r="C118" s="65"/>
      <c r="D118" s="44"/>
      <c r="E118" s="44"/>
      <c r="F118" s="66"/>
      <c r="G118" s="67"/>
      <c r="H118" s="67"/>
      <c r="I118" s="67"/>
      <c r="J118" s="44"/>
      <c r="K118" s="74"/>
      <c r="L118" s="44"/>
      <c r="M118" s="81" t="str">
        <f>IF(OR(J118="",K118=""),"",IF(J118="GANADOR",M117+K118,IF(J118="PERDEDOR",M117+K118,M117)))</f>
        <v/>
      </c>
      <c r="N118" s="44"/>
      <c r="O118" s="44"/>
    </row>
    <row r="119" spans="2:15">
      <c r="B119" s="44"/>
      <c r="C119" s="65"/>
      <c r="D119" s="44"/>
      <c r="E119" s="44"/>
      <c r="F119" s="66"/>
      <c r="G119" s="67"/>
      <c r="H119" s="67"/>
      <c r="I119" s="67"/>
      <c r="J119" s="44"/>
      <c r="K119" s="74"/>
      <c r="L119" s="44"/>
      <c r="M119" s="81" t="str">
        <f>IF(OR(J119="",K119=""),"",IF(J119="GANADOR",M118+K119,IF(J119="PERDEDOR",M118+K119,M118)))</f>
        <v/>
      </c>
      <c r="N119" s="44"/>
      <c r="O119" s="44"/>
    </row>
    <row r="120" spans="2:15">
      <c r="B120" s="44"/>
      <c r="C120" s="65"/>
      <c r="D120" s="44"/>
      <c r="E120" s="44"/>
      <c r="F120" s="66"/>
      <c r="G120" s="67"/>
      <c r="H120" s="67"/>
      <c r="I120" s="67"/>
      <c r="J120" s="44"/>
      <c r="K120" s="74"/>
      <c r="L120" s="44"/>
      <c r="M120" s="81" t="str">
        <f>IF(OR(J120="",K120=""),"",IF(J120="GANADOR",M119+K120,IF(J120="PERDEDOR",M119+K120,M119)))</f>
        <v/>
      </c>
      <c r="N120" s="44"/>
      <c r="O120" s="44"/>
    </row>
    <row r="121" spans="2:15">
      <c r="B121" s="44"/>
      <c r="C121" s="65"/>
      <c r="D121" s="44"/>
      <c r="E121" s="44"/>
      <c r="F121" s="66"/>
      <c r="G121" s="67"/>
      <c r="H121" s="67"/>
      <c r="I121" s="67"/>
      <c r="J121" s="44"/>
      <c r="K121" s="74"/>
      <c r="L121" s="44"/>
      <c r="M121" s="81" t="str">
        <f>IF(OR(J121="",K121=""),"",IF(J121="GANADOR",M120+K121,IF(J121="PERDEDOR",M120+K121,M120)))</f>
        <v/>
      </c>
      <c r="N121" s="44"/>
      <c r="O121" s="44"/>
    </row>
    <row r="122" spans="2:15">
      <c r="B122" s="44"/>
      <c r="C122" s="65"/>
      <c r="D122" s="44"/>
      <c r="E122" s="44"/>
      <c r="F122" s="66"/>
      <c r="G122" s="67"/>
      <c r="H122" s="67"/>
      <c r="I122" s="67"/>
      <c r="J122" s="44"/>
      <c r="K122" s="74"/>
      <c r="L122" s="44"/>
      <c r="M122" s="81" t="str">
        <f>IF(OR(J122="",K122=""),"",IF(J122="GANADOR",M121+K122,IF(J122="PERDEDOR",M121+K122,M121)))</f>
        <v/>
      </c>
      <c r="N122" s="44"/>
      <c r="O122" s="44"/>
    </row>
    <row r="123" spans="2:15">
      <c r="B123" s="44"/>
      <c r="C123" s="65"/>
      <c r="D123" s="44"/>
      <c r="E123" s="44"/>
      <c r="F123" s="66"/>
      <c r="G123" s="67"/>
      <c r="H123" s="67"/>
      <c r="I123" s="67"/>
      <c r="J123" s="44"/>
      <c r="K123" s="74"/>
      <c r="L123" s="44"/>
      <c r="M123" s="81" t="str">
        <f>IF(OR(J123="",K123=""),"",IF(J123="GANADOR",M122+K123,IF(J123="PERDEDOR",M122+K123,M122)))</f>
        <v/>
      </c>
      <c r="N123" s="44"/>
      <c r="O123" s="44"/>
    </row>
    <row r="124" spans="2:15">
      <c r="B124" s="44"/>
      <c r="C124" s="65"/>
      <c r="D124" s="44"/>
      <c r="E124" s="44"/>
      <c r="F124" s="66"/>
      <c r="G124" s="67"/>
      <c r="H124" s="67"/>
      <c r="I124" s="67"/>
      <c r="J124" s="44"/>
      <c r="K124" s="74"/>
      <c r="L124" s="44"/>
      <c r="M124" s="81" t="str">
        <f>IF(OR(J124="",K124=""),"",IF(J124="GANADOR",M123+K124,IF(J124="PERDEDOR",M123+K124,M123)))</f>
        <v/>
      </c>
      <c r="N124" s="44"/>
      <c r="O124" s="44"/>
    </row>
    <row r="125" spans="2:15">
      <c r="B125" s="44"/>
      <c r="C125" s="65"/>
      <c r="D125" s="44"/>
      <c r="E125" s="44"/>
      <c r="F125" s="66"/>
      <c r="G125" s="67"/>
      <c r="H125" s="67"/>
      <c r="I125" s="67"/>
      <c r="J125" s="44"/>
      <c r="K125" s="74"/>
      <c r="L125" s="44"/>
      <c r="M125" s="81" t="str">
        <f>IF(OR(J125="",K125=""),"",IF(J125="GANADOR",M124+K125,IF(J125="PERDEDOR",M124+K125,M124)))</f>
        <v/>
      </c>
      <c r="N125" s="44"/>
      <c r="O125" s="44"/>
    </row>
    <row r="126" spans="2:15">
      <c r="B126" s="44"/>
      <c r="C126" s="65"/>
      <c r="D126" s="44"/>
      <c r="E126" s="44"/>
      <c r="F126" s="66"/>
      <c r="G126" s="67"/>
      <c r="H126" s="67"/>
      <c r="I126" s="67"/>
      <c r="J126" s="44"/>
      <c r="K126" s="74"/>
      <c r="L126" s="44"/>
      <c r="M126" s="81" t="str">
        <f>IF(OR(J126="",K126=""),"",IF(J126="GANADOR",M125+K126,IF(J126="PERDEDOR",M125+K126,M125)))</f>
        <v/>
      </c>
      <c r="N126" s="44"/>
      <c r="O126" s="44"/>
    </row>
    <row r="127" spans="2:15">
      <c r="B127" s="44"/>
      <c r="C127" s="65"/>
      <c r="D127" s="44"/>
      <c r="E127" s="44"/>
      <c r="F127" s="66"/>
      <c r="G127" s="67"/>
      <c r="H127" s="67"/>
      <c r="I127" s="67"/>
      <c r="J127" s="44"/>
      <c r="K127" s="74"/>
      <c r="L127" s="44"/>
      <c r="M127" s="81" t="str">
        <f>IF(OR(J127="",K127=""),"",IF(J127="GANADOR",M126+K127,IF(J127="PERDEDOR",M126+K127,M126)))</f>
        <v/>
      </c>
      <c r="N127" s="44"/>
      <c r="O127" s="44"/>
    </row>
    <row r="128" spans="2:15">
      <c r="B128" s="44"/>
      <c r="C128" s="65"/>
      <c r="D128" s="44"/>
      <c r="E128" s="44"/>
      <c r="F128" s="66"/>
      <c r="G128" s="67"/>
      <c r="H128" s="67"/>
      <c r="I128" s="67"/>
      <c r="J128" s="44"/>
      <c r="K128" s="74"/>
      <c r="L128" s="44"/>
      <c r="M128" s="81" t="str">
        <f>IF(OR(J128="",K128=""),"",IF(J128="GANADOR",M127+K128,IF(J128="PERDEDOR",M127+K128,M127)))</f>
        <v/>
      </c>
      <c r="N128" s="44"/>
      <c r="O128" s="44"/>
    </row>
    <row r="129" spans="2:15">
      <c r="B129" s="44"/>
      <c r="C129" s="65"/>
      <c r="D129" s="44"/>
      <c r="E129" s="44"/>
      <c r="F129" s="66"/>
      <c r="G129" s="67"/>
      <c r="H129" s="67"/>
      <c r="I129" s="67"/>
      <c r="J129" s="44"/>
      <c r="K129" s="74"/>
      <c r="L129" s="44"/>
      <c r="M129" s="81" t="str">
        <f>IF(OR(J129="",K129=""),"",IF(J129="GANADOR",M128+K129,IF(J129="PERDEDOR",M128+K129,M128)))</f>
        <v/>
      </c>
      <c r="N129" s="44"/>
      <c r="O129" s="44"/>
    </row>
    <row r="130" spans="2:15">
      <c r="B130" s="44"/>
      <c r="C130" s="65"/>
      <c r="D130" s="44"/>
      <c r="E130" s="44"/>
      <c r="F130" s="66"/>
      <c r="G130" s="67"/>
      <c r="H130" s="67"/>
      <c r="I130" s="67"/>
      <c r="J130" s="44"/>
      <c r="K130" s="74"/>
      <c r="L130" s="44"/>
      <c r="M130" s="81" t="str">
        <f>IF(OR(J130="",K130=""),"",IF(J130="GANADOR",M129+K130,IF(J130="PERDEDOR",M129+K130,M129)))</f>
        <v/>
      </c>
      <c r="N130" s="44"/>
      <c r="O130" s="44"/>
    </row>
    <row r="131" spans="2:15">
      <c r="B131" s="44"/>
      <c r="C131" s="65"/>
      <c r="D131" s="44"/>
      <c r="E131" s="44"/>
      <c r="F131" s="66"/>
      <c r="G131" s="67"/>
      <c r="H131" s="67"/>
      <c r="I131" s="67"/>
      <c r="J131" s="44"/>
      <c r="K131" s="74"/>
      <c r="L131" s="44"/>
      <c r="M131" s="81" t="str">
        <f>IF(OR(J131="",K131=""),"",IF(J131="GANADOR",M130+K131,IF(J131="PERDEDOR",M130+K131,M130)))</f>
        <v/>
      </c>
      <c r="N131" s="44"/>
      <c r="O131" s="44"/>
    </row>
    <row r="132" spans="2:15">
      <c r="B132" s="90"/>
      <c r="C132" s="90"/>
      <c r="D132" s="90"/>
      <c r="E132" s="90"/>
      <c r="F132" s="90"/>
      <c r="G132" s="90"/>
      <c r="H132" s="90"/>
      <c r="I132" s="90"/>
      <c r="J132" s="90"/>
      <c r="K132" s="90"/>
      <c r="L132" s="90"/>
      <c r="M132" s="90" t="str">
        <f>IF(OR(J132="",K132=""),"",IF(J132="GANADOR",M131+K132,IF(J132="PERDEDOR",M131+K132,M131)))</f>
        <v/>
      </c>
      <c r="N132" s="90"/>
      <c r="O132" s="90"/>
    </row>
    <row r="133" spans="2:15">
      <c r="B133" s="90"/>
      <c r="C133" s="90"/>
      <c r="D133" s="90"/>
      <c r="E133" s="90"/>
      <c r="F133" s="90"/>
      <c r="G133" s="90"/>
      <c r="H133" s="90"/>
      <c r="I133" s="90"/>
      <c r="J133" s="90"/>
      <c r="K133" s="90"/>
      <c r="L133" s="90"/>
      <c r="M133" s="90" t="str">
        <f>IF(OR(J133="",K133=""),"",IF(J133="GANADOR",M132+K133,IF(J133="PERDEDOR",M132+K133,M132)))</f>
        <v/>
      </c>
      <c r="N133" s="90"/>
      <c r="O133" s="90"/>
    </row>
    <row r="134" spans="2:15">
      <c r="B134" s="90"/>
      <c r="C134" s="90"/>
      <c r="D134" s="90"/>
      <c r="E134" s="90"/>
      <c r="F134" s="90"/>
      <c r="G134" s="90"/>
      <c r="H134" s="90"/>
      <c r="I134" s="90"/>
      <c r="J134" s="90"/>
      <c r="K134" s="90"/>
      <c r="L134" s="90"/>
      <c r="M134" s="90" t="str">
        <f>IF(OR(J134="",K134=""),"",IF(J134="GANADOR",M133+K134,IF(J134="PERDEDOR",M133+K134,M133)))</f>
        <v/>
      </c>
      <c r="N134" s="90"/>
      <c r="O134" s="90"/>
    </row>
    <row r="135" spans="2:15">
      <c r="B135" s="90"/>
      <c r="C135" s="90"/>
      <c r="D135" s="90"/>
      <c r="E135" s="90"/>
      <c r="F135" s="90"/>
      <c r="G135" s="90"/>
      <c r="H135" s="90"/>
      <c r="I135" s="90"/>
      <c r="J135" s="90"/>
      <c r="K135" s="90"/>
      <c r="L135" s="90"/>
      <c r="M135" s="90" t="str">
        <f>IF(OR(J135="",K135=""),"",IF(J135="GANADOR",M134+K135,IF(J135="PERDEDOR",M134+K135,M134)))</f>
        <v/>
      </c>
      <c r="N135" s="90"/>
      <c r="O135" s="90"/>
    </row>
    <row r="136" spans="2:15">
      <c r="B136" s="90"/>
      <c r="C136" s="90"/>
      <c r="D136" s="90"/>
      <c r="E136" s="90"/>
      <c r="F136" s="90"/>
      <c r="G136" s="90"/>
      <c r="H136" s="90"/>
      <c r="I136" s="90"/>
      <c r="J136" s="90"/>
      <c r="K136" s="90"/>
      <c r="L136" s="90"/>
      <c r="M136" s="90" t="str">
        <f>IF(OR(J136="",K136=""),"",IF(J136="GANADOR",M135+K136,IF(J136="PERDEDOR",M135+K136,M135)))</f>
        <v/>
      </c>
      <c r="N136" s="90"/>
      <c r="O136" s="90"/>
    </row>
    <row r="137" spans="2:15">
      <c r="B137" s="90"/>
      <c r="C137" s="90"/>
      <c r="D137" s="90"/>
      <c r="E137" s="90"/>
      <c r="F137" s="90"/>
      <c r="G137" s="90"/>
      <c r="H137" s="90"/>
      <c r="I137" s="90"/>
      <c r="J137" s="90"/>
      <c r="K137" s="90"/>
      <c r="L137" s="90"/>
      <c r="M137" s="90" t="str">
        <f>IF(OR(J137="",K137=""),"",IF(J137="GANADOR",M136+K137,IF(J137="PERDEDOR",M136+K137,M136)))</f>
        <v/>
      </c>
      <c r="N137" s="90"/>
      <c r="O137" s="90"/>
    </row>
    <row r="138" spans="2:15">
      <c r="B138" s="90"/>
      <c r="C138" s="90"/>
      <c r="D138" s="90"/>
      <c r="E138" s="90"/>
      <c r="F138" s="90"/>
      <c r="G138" s="90"/>
      <c r="H138" s="90"/>
      <c r="I138" s="90"/>
      <c r="J138" s="90"/>
      <c r="K138" s="90"/>
      <c r="L138" s="90"/>
      <c r="M138" s="90" t="str">
        <f>IF(OR(J138="",K138=""),"",IF(J138="GANADOR",M137+K138,IF(J138="PERDEDOR",M137+K138,M137)))</f>
        <v/>
      </c>
      <c r="N138" s="90"/>
      <c r="O138" s="90"/>
    </row>
    <row r="139" spans="2:15">
      <c r="B139" s="90"/>
      <c r="C139" s="90"/>
      <c r="D139" s="90"/>
      <c r="E139" s="90"/>
      <c r="F139" s="90"/>
      <c r="G139" s="90"/>
      <c r="H139" s="90"/>
      <c r="I139" s="90"/>
      <c r="J139" s="90"/>
      <c r="K139" s="90"/>
      <c r="L139" s="90"/>
      <c r="M139" s="90" t="str">
        <f>IF(OR(J139="",K139=""),"",IF(J139="GANADOR",M138+K139,IF(J139="PERDEDOR",M138+K139,M138)))</f>
        <v/>
      </c>
      <c r="N139" s="90"/>
      <c r="O139" s="90"/>
    </row>
  </sheetData>
  <mergeCells count="7">
    <mergeCell ref="B1:O1"/>
    <mergeCell ref="L3:M3"/>
    <mergeCell ref="B5:D5"/>
    <mergeCell ref="F5:H5"/>
    <mergeCell ref="J5:L5"/>
    <mergeCell ref="N5:O5"/>
    <mergeCell ref="B12:O12"/>
  </mergeCells>
  <pageMargins left="0.7" right="0.7" top="0.75" bottom="0.75" header="0.3" footer="0.3"/>
  <pageSetup paperSize="1" orientation="portrait" horizontalDpi="1200" verticalDpi="1200"/>
  <headerFooter/>
  <legacy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2"/>
  <sheetViews>
    <sheetView workbookViewId="0">
      <selection activeCell="A22" sqref="A22:H22"/>
    </sheetView>
  </sheetViews>
  <sheetFormatPr defaultColWidth="11" defaultRowHeight="15" outlineLevelCol="7"/>
  <cols>
    <col min="8" max="8" width="59.5714285714286" customWidth="1"/>
  </cols>
  <sheetData>
    <row r="1" ht="15.75" spans="1:8">
      <c r="A1" s="1" t="s">
        <v>41</v>
      </c>
      <c r="B1" s="2"/>
      <c r="C1" s="2"/>
      <c r="D1" s="2"/>
      <c r="E1" s="2"/>
      <c r="F1" s="2"/>
      <c r="G1" s="2"/>
      <c r="H1" s="3"/>
    </row>
    <row r="2" spans="1:8">
      <c r="A2" s="4" t="s">
        <v>42</v>
      </c>
      <c r="B2" s="5"/>
      <c r="C2" s="5"/>
      <c r="D2" s="5"/>
      <c r="E2" s="5"/>
      <c r="F2" s="5"/>
      <c r="G2" s="5"/>
      <c r="H2" s="6"/>
    </row>
    <row r="3" spans="1:8">
      <c r="A3" s="7" t="s">
        <v>43</v>
      </c>
      <c r="B3" s="8"/>
      <c r="C3" s="8"/>
      <c r="D3" s="8"/>
      <c r="E3" s="8"/>
      <c r="F3" s="8"/>
      <c r="G3" s="8"/>
      <c r="H3" s="9"/>
    </row>
    <row r="4" spans="1:8">
      <c r="A4" s="7" t="s">
        <v>44</v>
      </c>
      <c r="B4" s="8"/>
      <c r="C4" s="8"/>
      <c r="D4" s="8"/>
      <c r="E4" s="8"/>
      <c r="F4" s="8"/>
      <c r="G4" s="8"/>
      <c r="H4" s="9"/>
    </row>
    <row r="5" spans="1:8">
      <c r="A5" s="7" t="s">
        <v>45</v>
      </c>
      <c r="B5" s="8"/>
      <c r="C5" s="8"/>
      <c r="D5" s="8"/>
      <c r="E5" s="8"/>
      <c r="F5" s="8"/>
      <c r="G5" s="8"/>
      <c r="H5" s="9"/>
    </row>
    <row r="6" spans="1:8">
      <c r="A6" s="10" t="s">
        <v>46</v>
      </c>
      <c r="B6" s="11"/>
      <c r="C6" s="11"/>
      <c r="D6" s="11"/>
      <c r="E6" s="11"/>
      <c r="F6" s="11"/>
      <c r="G6" s="11"/>
      <c r="H6" s="12"/>
    </row>
    <row r="7" ht="15.75" spans="1:8">
      <c r="A7" s="13" t="s">
        <v>47</v>
      </c>
      <c r="B7" s="14"/>
      <c r="C7" s="14"/>
      <c r="D7" s="14"/>
      <c r="E7" s="14"/>
      <c r="F7" s="14"/>
      <c r="G7" s="14"/>
      <c r="H7" s="15"/>
    </row>
    <row r="8" ht="13.5" customHeight="1" spans="1:8">
      <c r="A8" s="11"/>
      <c r="B8" s="11"/>
      <c r="C8" s="11"/>
      <c r="D8" s="11"/>
      <c r="E8" s="11"/>
      <c r="F8" s="11"/>
      <c r="G8" s="11"/>
      <c r="H8" s="11"/>
    </row>
    <row r="9" ht="14.25" customHeight="1" spans="1:8">
      <c r="A9" s="16"/>
      <c r="B9" s="16"/>
      <c r="C9" s="16"/>
      <c r="D9" s="16"/>
      <c r="E9" s="16"/>
      <c r="F9" s="16"/>
      <c r="G9" s="16"/>
      <c r="H9" s="16"/>
    </row>
    <row r="10" ht="15.75" spans="1:8">
      <c r="A10" s="17" t="s">
        <v>48</v>
      </c>
      <c r="B10" s="18"/>
      <c r="C10" s="18"/>
      <c r="D10" s="18"/>
      <c r="E10" s="18"/>
      <c r="F10" s="18"/>
      <c r="G10" s="18"/>
      <c r="H10" s="19"/>
    </row>
    <row r="11" spans="1:8">
      <c r="A11" s="4" t="s">
        <v>49</v>
      </c>
      <c r="B11" s="5"/>
      <c r="C11" s="5"/>
      <c r="D11" s="5"/>
      <c r="E11" s="5"/>
      <c r="F11" s="5"/>
      <c r="G11" s="5"/>
      <c r="H11" s="6"/>
    </row>
    <row r="12" ht="15.75" spans="1:8">
      <c r="A12" s="20" t="s">
        <v>50</v>
      </c>
      <c r="B12" s="21"/>
      <c r="C12" s="21"/>
      <c r="D12" s="21"/>
      <c r="E12" s="21"/>
      <c r="F12" s="21"/>
      <c r="G12" s="21"/>
      <c r="H12" s="22"/>
    </row>
    <row r="13" spans="1:8">
      <c r="A13" s="16"/>
      <c r="B13" s="16"/>
      <c r="C13" s="16"/>
      <c r="D13" s="16"/>
      <c r="E13" s="16"/>
      <c r="F13" s="16"/>
      <c r="G13" s="16"/>
      <c r="H13" s="16"/>
    </row>
    <row r="14" ht="15.75" spans="1:8">
      <c r="A14" s="16"/>
      <c r="B14" s="16"/>
      <c r="C14" s="16"/>
      <c r="D14" s="16"/>
      <c r="E14" s="16"/>
      <c r="F14" s="16"/>
      <c r="G14" s="16"/>
      <c r="H14" s="16"/>
    </row>
    <row r="15" ht="15.75" spans="1:8">
      <c r="A15" s="17" t="s">
        <v>51</v>
      </c>
      <c r="B15" s="18"/>
      <c r="C15" s="18"/>
      <c r="D15" s="18"/>
      <c r="E15" s="18"/>
      <c r="F15" s="18"/>
      <c r="G15" s="18"/>
      <c r="H15" s="19"/>
    </row>
    <row r="16" ht="15.75" spans="1:8">
      <c r="A16" s="23" t="s">
        <v>52</v>
      </c>
      <c r="B16" s="24"/>
      <c r="C16" s="24"/>
      <c r="D16" s="24"/>
      <c r="E16" s="24"/>
      <c r="F16" s="24"/>
      <c r="G16" s="24"/>
      <c r="H16" s="25"/>
    </row>
    <row r="17" ht="12.75" customHeight="1" spans="1:8">
      <c r="A17" s="16"/>
      <c r="B17" s="16"/>
      <c r="C17" s="16"/>
      <c r="D17" s="16"/>
      <c r="E17" s="16"/>
      <c r="F17" s="16"/>
      <c r="G17" s="16"/>
      <c r="H17" s="16"/>
    </row>
    <row r="18" ht="11.25" customHeight="1" spans="1:8">
      <c r="A18" s="16"/>
      <c r="B18" s="16"/>
      <c r="C18" s="16"/>
      <c r="D18" s="16"/>
      <c r="E18" s="16"/>
      <c r="F18" s="16"/>
      <c r="G18" s="16"/>
      <c r="H18" s="16"/>
    </row>
    <row r="19" ht="15.75" spans="1:8">
      <c r="A19" s="26" t="s">
        <v>53</v>
      </c>
      <c r="B19" s="27"/>
      <c r="C19" s="27"/>
      <c r="D19" s="27"/>
      <c r="E19" s="27"/>
      <c r="F19" s="27"/>
      <c r="G19" s="27"/>
      <c r="H19" s="28"/>
    </row>
    <row r="20" spans="1:8">
      <c r="A20" s="4" t="s">
        <v>54</v>
      </c>
      <c r="B20" s="5"/>
      <c r="C20" s="5"/>
      <c r="D20" s="5"/>
      <c r="E20" s="5"/>
      <c r="F20" s="5"/>
      <c r="G20" s="5"/>
      <c r="H20" s="6"/>
    </row>
    <row r="21" spans="1:8">
      <c r="A21" s="7" t="s">
        <v>55</v>
      </c>
      <c r="B21" s="8"/>
      <c r="C21" s="8"/>
      <c r="D21" s="8"/>
      <c r="E21" s="8"/>
      <c r="F21" s="8"/>
      <c r="G21" s="8"/>
      <c r="H21" s="9"/>
    </row>
    <row r="22" ht="15.75" spans="1:8">
      <c r="A22" s="20" t="s">
        <v>56</v>
      </c>
      <c r="B22" s="21"/>
      <c r="C22" s="21"/>
      <c r="D22" s="21"/>
      <c r="E22" s="21"/>
      <c r="F22" s="21"/>
      <c r="G22" s="21"/>
      <c r="H22" s="22"/>
    </row>
  </sheetData>
  <mergeCells count="15">
    <mergeCell ref="A1:H1"/>
    <mergeCell ref="A2:H2"/>
    <mergeCell ref="A3:H3"/>
    <mergeCell ref="A4:H4"/>
    <mergeCell ref="A5:H5"/>
    <mergeCell ref="A6:H6"/>
    <mergeCell ref="A10:H10"/>
    <mergeCell ref="A11:H11"/>
    <mergeCell ref="A12:H12"/>
    <mergeCell ref="A15:H15"/>
    <mergeCell ref="A16:H16"/>
    <mergeCell ref="A19:H19"/>
    <mergeCell ref="A20:H20"/>
    <mergeCell ref="A21:H21"/>
    <mergeCell ref="A22:H22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Registro de Operaciones</vt:lpstr>
      <vt:lpstr>CHECK-LIST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Paola González</dc:creator>
  <cp:lastModifiedBy>BranSheets</cp:lastModifiedBy>
  <dcterms:created xsi:type="dcterms:W3CDTF">2021-11-03T16:20:00Z</dcterms:created>
  <dcterms:modified xsi:type="dcterms:W3CDTF">2025-11-01T18:34:07Z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88A1A8EDBF2F4EC4B175755232B50AD2_12</vt:lpwstr>
  </property>
  <property fmtid="{D5CDD505-2E9C-101B-9397-08002B2CF9AE}" pid="3" name="KSOProductBuildVer">
    <vt:lpwstr>2058-12.2.0.23131</vt:lpwstr>
  </property>
</Properties>
</file>